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updateLinks="never" defaultThemeVersion="124226"/>
  <mc:AlternateContent xmlns:mc="http://schemas.openxmlformats.org/markup-compatibility/2006">
    <mc:Choice Requires="x15">
      <x15ac:absPath xmlns:x15ac="http://schemas.microsoft.com/office/spreadsheetml/2010/11/ac" url="G:\P&amp;R\BITRE\Exemptions\TRM-RAV-Statistics\publications\"/>
    </mc:Choice>
  </mc:AlternateContent>
  <xr:revisionPtr revIDLastSave="0" documentId="13_ncr:1_{89D7930B-184A-4393-8FD4-4BD1D8CA1C13}" xr6:coauthVersionLast="36" xr6:coauthVersionMax="36" xr10:uidLastSave="{00000000-0000-0000-0000-000000000000}"/>
  <bookViews>
    <workbookView xWindow="0" yWindow="0" windowWidth="14790" windowHeight="7050"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Table 27" sheetId="86" r:id="rId28"/>
    <sheet name="Table 28" sheetId="87" r:id="rId29"/>
    <sheet name="Table 29" sheetId="88" r:id="rId30"/>
    <sheet name="Table 30" sheetId="89" r:id="rId31"/>
    <sheet name="Explanatory Notes" sheetId="90" r:id="rId32"/>
  </sheets>
  <calcPr calcId="191029"/>
</workbook>
</file>

<file path=xl/calcChain.xml><?xml version="1.0" encoding="utf-8"?>
<calcChain xmlns="http://schemas.openxmlformats.org/spreadsheetml/2006/main">
  <c r="B41" i="55" l="1"/>
  <c r="B39" i="55"/>
  <c r="B38" i="55"/>
  <c r="B37" i="55"/>
  <c r="B36" i="55"/>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<sst xmlns="http://schemas.openxmlformats.org/spreadsheetml/2006/main" count="2191" uniqueCount="645">
  <si>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</si>
  <si>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</si>
  <si>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</si>
  <si>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</si>
  <si>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</si>
  <si>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</si>
  <si>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</si>
  <si>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</si>
  <si>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</si>
  <si>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</si>
  <si>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</si>
  <si>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t>Vehicle recall statistics are based on all active/open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</si>
  <si>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</si>
  <si>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</si>
  <si>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</si>
  <si>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</si>
  <si>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</si>
  <si>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</si>
  <si>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Department of Infrastructure, Transport, Regional Development, Communications and the Arts</t>
  </si>
  <si>
    <t xml:space="preserve">  GPO Box 501 Canberra ACT 2601</t>
  </si>
  <si>
    <t xml:space="preserve">  Email: bitre@infrastructure.gov.au</t>
  </si>
  <si>
    <t xml:space="preserve">  Website: www.bitre.gov.au</t>
  </si>
  <si>
    <t>© Commonwealth of Australia 2025</t>
  </si>
  <si>
    <t>Table 1  Total RAV entries, by approval category and month, January 2025</t>
  </si>
  <si>
    <t>Issue: January 2025</t>
  </si>
  <si>
    <t>Approval category</t>
  </si>
  <si>
    <t>Month</t>
  </si>
  <si>
    <t>Type approval</t>
  </si>
  <si>
    <t>Concessional approval</t>
  </si>
  <si>
    <t>Total</t>
  </si>
  <si>
    <t>Jan 2025</t>
  </si>
  <si>
    <t>Dec 2024</t>
  </si>
  <si>
    <t>Nov 2024</t>
  </si>
  <si>
    <t>Oct 2024</t>
  </si>
  <si>
    <t>Sep 2024</t>
  </si>
  <si>
    <t>Aug 2024</t>
  </si>
  <si>
    <t>Jul 2024</t>
  </si>
  <si>
    <t>Jun 2024</t>
  </si>
  <si>
    <t>May 2024</t>
  </si>
  <si>
    <t>Apr 2024</t>
  </si>
  <si>
    <t>Mar 2024</t>
  </si>
  <si>
    <t>Feb 2024</t>
  </si>
  <si>
    <t>Jan 2024</t>
  </si>
  <si>
    <t>Dec 2023</t>
  </si>
  <si>
    <t>Nov 2023</t>
  </si>
  <si>
    <t>Oct 2023</t>
  </si>
  <si>
    <t>Sep 2023</t>
  </si>
  <si>
    <t>Aug 2023</t>
  </si>
  <si>
    <t>Jul 2023</t>
  </si>
  <si>
    <t>Jun 2023</t>
  </si>
  <si>
    <t>May 2023</t>
  </si>
  <si>
    <t>Apr 2023</t>
  </si>
  <si>
    <t>Mar 2023</t>
  </si>
  <si>
    <t>Feb 2023</t>
  </si>
  <si>
    <t>Jan 2023</t>
  </si>
  <si>
    <t>a. Table may include revisions to previously published estimates arising from updates to the RAV to correct errors or remove entries.</t>
  </si>
  <si>
    <t>b. RAV transition period: 1 July 2021 to 30 June 2023 -- Pre-July 2023 RAV entries are not necessarily a full enumeration of all vehicles entering the Australian market (see Explanatory Notes for details).</t>
  </si>
  <si>
    <t>c. Total excludes Second Stage of Manufacture vehicles.</t>
  </si>
  <si>
    <t>Sources: RAV and BITRE estimates.</t>
  </si>
  <si>
    <t>Total RAV entries, by approval category and month, January 2025</t>
  </si>
  <si>
    <t>Table 2  Type approved RAV entries, by entry pathway and month, January 2025</t>
  </si>
  <si>
    <t>Type approvals</t>
  </si>
  <si>
    <t>Standard</t>
  </si>
  <si>
    <t>Non-standard</t>
  </si>
  <si>
    <t>SSM</t>
  </si>
  <si>
    <t>Type approved RAV entries, by entry pathway and month, January 2025</t>
  </si>
  <si>
    <t>Table 3  Concessional RAV entry aproval entries, by entry pathway and month, January 2025</t>
  </si>
  <si>
    <t>Concessional RAV entry approvals</t>
  </si>
  <si>
    <t>RAWS-SEV</t>
  </si>
  <si>
    <t>RAWS-SSM</t>
  </si>
  <si>
    <t>Trailer</t>
  </si>
  <si>
    <t>Older vehicle</t>
  </si>
  <si>
    <t>SPV</t>
  </si>
  <si>
    <t>Personal</t>
  </si>
  <si>
    <t>RAV suitable</t>
  </si>
  <si>
    <t>c. RAWS: Registered Automotive Workshop Scheme; SSM: Second stage of manufacture; SEV: Specialist and Enthusiast Vehicle; SPV: Special Purpose Vehicle.</t>
  </si>
  <si>
    <t>d. Total excludes Second Stage of Manufacture vehicles.</t>
  </si>
  <si>
    <t>Concessional RAV entry aproval entries, by entry pathway and month, January 2025</t>
  </si>
  <si>
    <t>Table 4  Type approved RAV entries, motor vehicles, by vehicle type and month, January 2025</t>
  </si>
  <si>
    <t>Passenger vehicles</t>
  </si>
  <si>
    <t>Light commercial vehicles</t>
  </si>
  <si>
    <t>Medium goods vehicles</t>
  </si>
  <si>
    <t>Heavy goods vehicles</t>
  </si>
  <si>
    <t>Buses</t>
  </si>
  <si>
    <t>Motorcycles</t>
  </si>
  <si>
    <t>Type approved RAV entries, motor vehicles, by vehicle type and month, January 2025</t>
  </si>
  <si>
    <t>Table 5  Type approved RAV entries, trailers, by trailer type and month, January 2025</t>
  </si>
  <si>
    <t>Very light trailers</t>
  </si>
  <si>
    <t>Light trailers</t>
  </si>
  <si>
    <t>Medium trailers</t>
  </si>
  <si>
    <t>Heavy trailers</t>
  </si>
  <si>
    <t>b. Prior to the July 2024 issue, very light trailer RAV entries were not separately enumerated and combined with light trailer RAV entries.</t>
  </si>
  <si>
    <t>c. RAV transition period: 1 July 2021 to 30 June 2023 -- Pre-July 2023 RAV entries are not necessarily a full enumeration of all vehicles entering the Australian market (see Explanatory Notes for details).</t>
  </si>
  <si>
    <t>Type approved RAV entries, trailers, by trailer type and month, January 2025</t>
  </si>
  <si>
    <t>Table 6  Type approval RAV entries, passenger vehicles, top 30 makes, January 2025</t>
  </si>
  <si>
    <t>Rank</t>
  </si>
  <si>
    <t>Make</t>
  </si>
  <si>
    <t>Year to date</t>
  </si>
  <si>
    <t>Last 12 months</t>
  </si>
  <si>
    <t>1</t>
  </si>
  <si>
    <t>Toyota</t>
  </si>
  <si>
    <t>2</t>
  </si>
  <si>
    <t>Kia</t>
  </si>
  <si>
    <t>3</t>
  </si>
  <si>
    <t>Mitsubishi</t>
  </si>
  <si>
    <t>4</t>
  </si>
  <si>
    <t>Hyundai</t>
  </si>
  <si>
    <t>5</t>
  </si>
  <si>
    <t>MG</t>
  </si>
  <si>
    <t>6</t>
  </si>
  <si>
    <t>Mazda</t>
  </si>
  <si>
    <t>7</t>
  </si>
  <si>
    <t>Nissan</t>
  </si>
  <si>
    <t>8</t>
  </si>
  <si>
    <t>Subaru</t>
  </si>
  <si>
    <t>9</t>
  </si>
  <si>
    <t>Haval</t>
  </si>
  <si>
    <t>10</t>
  </si>
  <si>
    <t>Cupra</t>
  </si>
  <si>
    <t>11</t>
  </si>
  <si>
    <t>Suzuki</t>
  </si>
  <si>
    <t>12</t>
  </si>
  <si>
    <t>Chery</t>
  </si>
  <si>
    <t>13</t>
  </si>
  <si>
    <t>BMW</t>
  </si>
  <si>
    <t>14</t>
  </si>
  <si>
    <t>Mercedes-Benz</t>
  </si>
  <si>
    <t>15</t>
  </si>
  <si>
    <t>BYD</t>
  </si>
  <si>
    <t>16</t>
  </si>
  <si>
    <t>Volkswagen</t>
  </si>
  <si>
    <t>17</t>
  </si>
  <si>
    <t>Lexus</t>
  </si>
  <si>
    <t>18</t>
  </si>
  <si>
    <t>Porsche</t>
  </si>
  <si>
    <t>19</t>
  </si>
  <si>
    <t>Tesla</t>
  </si>
  <si>
    <t>20</t>
  </si>
  <si>
    <t>Audi</t>
  </si>
  <si>
    <t>21</t>
  </si>
  <si>
    <t>Honda</t>
  </si>
  <si>
    <t>22</t>
  </si>
  <si>
    <t>Ford</t>
  </si>
  <si>
    <t>23</t>
  </si>
  <si>
    <t>Isuzu</t>
  </si>
  <si>
    <t>24</t>
  </si>
  <si>
    <t>Skoda</t>
  </si>
  <si>
    <t>25</t>
  </si>
  <si>
    <t>Land Rover</t>
  </si>
  <si>
    <t>26</t>
  </si>
  <si>
    <t>Volvo</t>
  </si>
  <si>
    <t>27</t>
  </si>
  <si>
    <t>MINI</t>
  </si>
  <si>
    <t>28</t>
  </si>
  <si>
    <t>Renault</t>
  </si>
  <si>
    <t>29</t>
  </si>
  <si>
    <t>Tank</t>
  </si>
  <si>
    <t>30</t>
  </si>
  <si>
    <t>LDV</t>
  </si>
  <si>
    <t>31</t>
  </si>
  <si>
    <t>Other/Not stated</t>
  </si>
  <si>
    <t>-</t>
  </si>
  <si>
    <t>a. Figures exclude Concessional Approval and Second Stage of Manufacture vehicles.</t>
  </si>
  <si>
    <t>Type approval RAV entries, passenger vehicles, top 30 makes, January 2025</t>
  </si>
  <si>
    <t>Table 7  Type approval RAV entries, light commercial vehicles, top 20 makes, January 2025</t>
  </si>
  <si>
    <t>Great Wall</t>
  </si>
  <si>
    <t>Jac</t>
  </si>
  <si>
    <t>Chevrolet</t>
  </si>
  <si>
    <t>Jeep</t>
  </si>
  <si>
    <t>Peugeot</t>
  </si>
  <si>
    <t>RAM</t>
  </si>
  <si>
    <t>Ssangyong</t>
  </si>
  <si>
    <t>Type approval RAV entries, light commercial vehicles, top 20 makes, January 2025</t>
  </si>
  <si>
    <t>Table 8  Type approval RAV entries, medium goods vehicles, top 20 makes, January 2025</t>
  </si>
  <si>
    <t>Hino</t>
  </si>
  <si>
    <t>Fiat</t>
  </si>
  <si>
    <t>Fuso</t>
  </si>
  <si>
    <t>IVECO</t>
  </si>
  <si>
    <t>Ineos</t>
  </si>
  <si>
    <t>Foton</t>
  </si>
  <si>
    <t>Equi-Trek</t>
  </si>
  <si>
    <t>Agrale</t>
  </si>
  <si>
    <t>BCI</t>
  </si>
  <si>
    <t>Type approval RAV entries, medium goods vehicles, top 20 makes, January 2025</t>
  </si>
  <si>
    <t>Table 9  Type approval RAV entries, heavy goods vehicles, top 15 makes, January 2025</t>
  </si>
  <si>
    <t>Scania</t>
  </si>
  <si>
    <t>Kenworth</t>
  </si>
  <si>
    <t>Sinotruk</t>
  </si>
  <si>
    <t>Mack</t>
  </si>
  <si>
    <t>Western Star</t>
  </si>
  <si>
    <t>MAN</t>
  </si>
  <si>
    <t>Freightliner</t>
  </si>
  <si>
    <t>Tatra</t>
  </si>
  <si>
    <t>Type approval RAV entries, heavy goods vehicles, top 15 makes, January 2025</t>
  </si>
  <si>
    <t>Table 10  Type approval RAV entries, light and heavy buses, top 20 makes, January 2025</t>
  </si>
  <si>
    <t>Yutong</t>
  </si>
  <si>
    <t>Volgren</t>
  </si>
  <si>
    <t>Irizar</t>
  </si>
  <si>
    <t>Custom Bus</t>
  </si>
  <si>
    <t>Bustech</t>
  </si>
  <si>
    <t>Coach Concepts</t>
  </si>
  <si>
    <t>Marcopolo</t>
  </si>
  <si>
    <t>Bonluck</t>
  </si>
  <si>
    <t>Coach Design</t>
  </si>
  <si>
    <t>Hess</t>
  </si>
  <si>
    <t>King Long</t>
  </si>
  <si>
    <t>Ankai</t>
  </si>
  <si>
    <t>Type approval RAV entries, light and heavy buses, top 20 makes, January 2025</t>
  </si>
  <si>
    <t>Table 11  Type approval RAV entries, motorcycles, top 20 makes, January 2025</t>
  </si>
  <si>
    <t>Yamaha</t>
  </si>
  <si>
    <t>Kawasaki</t>
  </si>
  <si>
    <t>CFMoto</t>
  </si>
  <si>
    <t>Royal Enfield</t>
  </si>
  <si>
    <t>Vespa</t>
  </si>
  <si>
    <t>Triumph</t>
  </si>
  <si>
    <t>Harley-Davidson</t>
  </si>
  <si>
    <t>Kymco</t>
  </si>
  <si>
    <t>Sherco</t>
  </si>
  <si>
    <t>Ducati</t>
  </si>
  <si>
    <t>Kyburz</t>
  </si>
  <si>
    <t>KTM</t>
  </si>
  <si>
    <t>Lambretta</t>
  </si>
  <si>
    <t>Aprilia</t>
  </si>
  <si>
    <t>Moto Guzzi</t>
  </si>
  <si>
    <t>Fonzarelli</t>
  </si>
  <si>
    <t>Sym</t>
  </si>
  <si>
    <t>Type approval RAV entries, motorcycles, top 20 makes, January 2025</t>
  </si>
  <si>
    <t>Table 12  Type approval RAV entries, passenger vehicles, top 25 makes and models, January 2025</t>
  </si>
  <si>
    <t>Model</t>
  </si>
  <si>
    <t>RAV4</t>
  </si>
  <si>
    <t>LANDCRUISER PRADO</t>
  </si>
  <si>
    <t>COROLLA</t>
  </si>
  <si>
    <t>YARIS</t>
  </si>
  <si>
    <t>SPORTAGE</t>
  </si>
  <si>
    <t>SORENTO</t>
  </si>
  <si>
    <t>SELTOS</t>
  </si>
  <si>
    <t>CARNIVAL</t>
  </si>
  <si>
    <t>PICANTO</t>
  </si>
  <si>
    <t>RIO</t>
  </si>
  <si>
    <t>OUTLANDER</t>
  </si>
  <si>
    <t>ASX</t>
  </si>
  <si>
    <t>ECLIPSE</t>
  </si>
  <si>
    <t>PAJERO</t>
  </si>
  <si>
    <t>KONA</t>
  </si>
  <si>
    <t>TUCSON</t>
  </si>
  <si>
    <t>I30</t>
  </si>
  <si>
    <t>SANTA FE</t>
  </si>
  <si>
    <t>VENUE</t>
  </si>
  <si>
    <t>AZS1</t>
  </si>
  <si>
    <t>MG4</t>
  </si>
  <si>
    <t>MG3</t>
  </si>
  <si>
    <t>HS</t>
  </si>
  <si>
    <t>MG5</t>
  </si>
  <si>
    <t>CX-5</t>
  </si>
  <si>
    <t>MAZDA 3</t>
  </si>
  <si>
    <t>CX-60</t>
  </si>
  <si>
    <t>CX-30</t>
  </si>
  <si>
    <t>X-TRAIL</t>
  </si>
  <si>
    <t>PATROL</t>
  </si>
  <si>
    <t>FORESTER</t>
  </si>
  <si>
    <t>CROSSTREK</t>
  </si>
  <si>
    <t>OUTBACK</t>
  </si>
  <si>
    <t>IMPREZA</t>
  </si>
  <si>
    <t>JOLION</t>
  </si>
  <si>
    <t>H6</t>
  </si>
  <si>
    <t>FORMENTOR</t>
  </si>
  <si>
    <t>BORN</t>
  </si>
  <si>
    <t>LEON</t>
  </si>
  <si>
    <t>ATECA</t>
  </si>
  <si>
    <t>JIMNY</t>
  </si>
  <si>
    <t>SWIFT</t>
  </si>
  <si>
    <t>VITARA</t>
  </si>
  <si>
    <t>OMODA 5</t>
  </si>
  <si>
    <t>TIGGO 8</t>
  </si>
  <si>
    <t>X SERIES</t>
  </si>
  <si>
    <t>X1</t>
  </si>
  <si>
    <t>X2</t>
  </si>
  <si>
    <t>3 SERIES</t>
  </si>
  <si>
    <t>4 SERIES</t>
  </si>
  <si>
    <t>X254</t>
  </si>
  <si>
    <t>X243</t>
  </si>
  <si>
    <t>H247</t>
  </si>
  <si>
    <t>H243</t>
  </si>
  <si>
    <t>177</t>
  </si>
  <si>
    <t>V167</t>
  </si>
  <si>
    <t>206</t>
  </si>
  <si>
    <t>X247</t>
  </si>
  <si>
    <t>SEAL</t>
  </si>
  <si>
    <t>TIGUAN</t>
  </si>
  <si>
    <t>GOLF</t>
  </si>
  <si>
    <t>T-ROC</t>
  </si>
  <si>
    <t>T-CROSS</t>
  </si>
  <si>
    <t>PASSAT</t>
  </si>
  <si>
    <t>TOUAREG</t>
  </si>
  <si>
    <t>NX AZ2</t>
  </si>
  <si>
    <t>RX AL3</t>
  </si>
  <si>
    <t>UX ZA1</t>
  </si>
  <si>
    <t>ES XZ1L</t>
  </si>
  <si>
    <t>MACAN</t>
  </si>
  <si>
    <t>982</t>
  </si>
  <si>
    <t>CAYENNE</t>
  </si>
  <si>
    <t>MODEL 3</t>
  </si>
  <si>
    <t>MODEL Y</t>
  </si>
  <si>
    <t>Q5</t>
  </si>
  <si>
    <t>Q7</t>
  </si>
  <si>
    <t>Q3</t>
  </si>
  <si>
    <t>GY</t>
  </si>
  <si>
    <t>Q2</t>
  </si>
  <si>
    <t>HR-V</t>
  </si>
  <si>
    <t>CR-V</t>
  </si>
  <si>
    <t>ZR-V</t>
  </si>
  <si>
    <t>CIVIC</t>
  </si>
  <si>
    <t>EVEREST</t>
  </si>
  <si>
    <t>MUSTANG</t>
  </si>
  <si>
    <t>MU-X</t>
  </si>
  <si>
    <t>KODIAQ</t>
  </si>
  <si>
    <t>SUPERB</t>
  </si>
  <si>
    <t>FABIA</t>
  </si>
  <si>
    <t>DEFENDER</t>
  </si>
  <si>
    <t>RANGE ROVER</t>
  </si>
  <si>
    <t>DISCOVERY</t>
  </si>
  <si>
    <t>All other makes</t>
  </si>
  <si>
    <t>Type approval RAV entries, passenger vehicles, top 25 makes and models, January 2025</t>
  </si>
  <si>
    <t>Table 13  Type approval RAV entries, light commercial vehicles, top 20 makes and models, January 2025</t>
  </si>
  <si>
    <t>HILUX</t>
  </si>
  <si>
    <t>HIACE</t>
  </si>
  <si>
    <t>RANGER</t>
  </si>
  <si>
    <t>BT-50</t>
  </si>
  <si>
    <t>D-MAX</t>
  </si>
  <si>
    <t>TRITON</t>
  </si>
  <si>
    <t>CANNON</t>
  </si>
  <si>
    <t>NAVARA</t>
  </si>
  <si>
    <t>T60</t>
  </si>
  <si>
    <t>G10</t>
  </si>
  <si>
    <t>CADDY</t>
  </si>
  <si>
    <t>STARIA</t>
  </si>
  <si>
    <t>SILVERADO</t>
  </si>
  <si>
    <t>GLADIATOR</t>
  </si>
  <si>
    <t>TRAFIC</t>
  </si>
  <si>
    <t>PARTNER</t>
  </si>
  <si>
    <t>EXPERT</t>
  </si>
  <si>
    <t>VITO</t>
  </si>
  <si>
    <t>1500</t>
  </si>
  <si>
    <t>MUSSO</t>
  </si>
  <si>
    <t>Type approval RAV entries, light commercial vehicles, top 20 makes and models, January 2025</t>
  </si>
  <si>
    <t>Table 14  Type approval RAV entries, medium goods vehicles, top 20 makes and models, January 2025</t>
  </si>
  <si>
    <t>300 SERIES</t>
  </si>
  <si>
    <t>FD</t>
  </si>
  <si>
    <t>FC</t>
  </si>
  <si>
    <t>MASTER</t>
  </si>
  <si>
    <t>LANDCRUISER</t>
  </si>
  <si>
    <t>TUNDRA</t>
  </si>
  <si>
    <t>NQR</t>
  </si>
  <si>
    <t>NLR</t>
  </si>
  <si>
    <t>FRR</t>
  </si>
  <si>
    <t>NPR</t>
  </si>
  <si>
    <t>NH NP</t>
  </si>
  <si>
    <t>NNR</t>
  </si>
  <si>
    <t>SPRINTER</t>
  </si>
  <si>
    <t>MIGHTY</t>
  </si>
  <si>
    <t>DUCATO</t>
  </si>
  <si>
    <t>CANTER</t>
  </si>
  <si>
    <t>FIGHTER</t>
  </si>
  <si>
    <t>DAILY</t>
  </si>
  <si>
    <t>DELIVER 9</t>
  </si>
  <si>
    <t>EDELIVER</t>
  </si>
  <si>
    <t>TRANSIT</t>
  </si>
  <si>
    <t>GRENADIER</t>
  </si>
  <si>
    <t>CRAFTER</t>
  </si>
  <si>
    <t>IBLUE</t>
  </si>
  <si>
    <t>AUMARK</t>
  </si>
  <si>
    <t>BOXER</t>
  </si>
  <si>
    <t>SUPER SONIC HORSEBOX</t>
  </si>
  <si>
    <t>Dodge</t>
  </si>
  <si>
    <t>RAM DX</t>
  </si>
  <si>
    <t>RAM D1</t>
  </si>
  <si>
    <t>TGL</t>
  </si>
  <si>
    <t>Type approval RAV entries, medium goods vehicles, top 20 makes and models, January 2025</t>
  </si>
  <si>
    <t>Table 15  Type approval RAV entries, heavy goods vehicles, top 20 makes and models, January 2025</t>
  </si>
  <si>
    <t>FE</t>
  </si>
  <si>
    <t>FG</t>
  </si>
  <si>
    <t>FL</t>
  </si>
  <si>
    <t>FM</t>
  </si>
  <si>
    <t>GH</t>
  </si>
  <si>
    <t>FVZ</t>
  </si>
  <si>
    <t>FSR</t>
  </si>
  <si>
    <t>FVM</t>
  </si>
  <si>
    <t>FYH</t>
  </si>
  <si>
    <t>FXZ</t>
  </si>
  <si>
    <t>FVR</t>
  </si>
  <si>
    <t>P SERIES</t>
  </si>
  <si>
    <t>G SERIES</t>
  </si>
  <si>
    <t>R SERIES</t>
  </si>
  <si>
    <t>T909</t>
  </si>
  <si>
    <t>T360</t>
  </si>
  <si>
    <t>T610</t>
  </si>
  <si>
    <t>K220</t>
  </si>
  <si>
    <t>T659</t>
  </si>
  <si>
    <t>T410</t>
  </si>
  <si>
    <t>FV SERIES</t>
  </si>
  <si>
    <t>FS SERIES</t>
  </si>
  <si>
    <t>96X</t>
  </si>
  <si>
    <t>ECONIC</t>
  </si>
  <si>
    <t>T5G</t>
  </si>
  <si>
    <t>C7H</t>
  </si>
  <si>
    <t>FH</t>
  </si>
  <si>
    <t>S-WAY</t>
  </si>
  <si>
    <t>EUROCARGO</t>
  </si>
  <si>
    <t>ACCO</t>
  </si>
  <si>
    <t>T-WAY</t>
  </si>
  <si>
    <t>ASTRA</t>
  </si>
  <si>
    <t>PAVISE</t>
  </si>
  <si>
    <t>SUPERLINER</t>
  </si>
  <si>
    <t>ANTHEM</t>
  </si>
  <si>
    <t>METROLINER</t>
  </si>
  <si>
    <t>TRIDENT</t>
  </si>
  <si>
    <t>X-SERIES</t>
  </si>
  <si>
    <t>TGA</t>
  </si>
  <si>
    <t>TGM</t>
  </si>
  <si>
    <t>TG4</t>
  </si>
  <si>
    <t>CASCADIA</t>
  </si>
  <si>
    <t>T158</t>
  </si>
  <si>
    <t>T815</t>
  </si>
  <si>
    <t>Type approval RAV entries, heavy goods vehicles, top 20 makes and models, January 2025</t>
  </si>
  <si>
    <t>Table 16  Type approval RAV entries, light and heavy buses, top 20 makes and models, January 2025</t>
  </si>
  <si>
    <t>COMMUTER</t>
  </si>
  <si>
    <t>COASTER</t>
  </si>
  <si>
    <t>D7</t>
  </si>
  <si>
    <t>C12</t>
  </si>
  <si>
    <t>E12</t>
  </si>
  <si>
    <t>2 AXLE OMNIBUS</t>
  </si>
  <si>
    <t>ROSA</t>
  </si>
  <si>
    <t>COACH</t>
  </si>
  <si>
    <t>TOURING</t>
  </si>
  <si>
    <t>ELEMENT</t>
  </si>
  <si>
    <t>VST</t>
  </si>
  <si>
    <t>EXPLORER</t>
  </si>
  <si>
    <t>AUDACE</t>
  </si>
  <si>
    <t>PK6127A</t>
  </si>
  <si>
    <t>6911AY</t>
  </si>
  <si>
    <t>COLT</t>
  </si>
  <si>
    <t>LighTram</t>
  </si>
  <si>
    <t>Joylong</t>
  </si>
  <si>
    <t>HKL SERIES</t>
  </si>
  <si>
    <t>Type approval RAV entries, light and heavy buses, top 20 makes and models, January 2025</t>
  </si>
  <si>
    <t>Table 17  Type approval RAV entries, motorcycles, top 20 makes and models, January 2025</t>
  </si>
  <si>
    <t>MTN320</t>
  </si>
  <si>
    <t>WR SERIES</t>
  </si>
  <si>
    <t>YZF</t>
  </si>
  <si>
    <t>MTN890</t>
  </si>
  <si>
    <t>CZD300</t>
  </si>
  <si>
    <t>YZF320</t>
  </si>
  <si>
    <t>SEH2</t>
  </si>
  <si>
    <t>EX400</t>
  </si>
  <si>
    <t>EN650</t>
  </si>
  <si>
    <t>KLX230</t>
  </si>
  <si>
    <t>EX650</t>
  </si>
  <si>
    <t>ER650</t>
  </si>
  <si>
    <t>CF400</t>
  </si>
  <si>
    <t>CRF300</t>
  </si>
  <si>
    <t>K8X</t>
  </si>
  <si>
    <t>K50</t>
  </si>
  <si>
    <t>S1000</t>
  </si>
  <si>
    <t>G310</t>
  </si>
  <si>
    <t>C400</t>
  </si>
  <si>
    <t>DR-Z400</t>
  </si>
  <si>
    <t>UK110</t>
  </si>
  <si>
    <t>DS250</t>
  </si>
  <si>
    <t>GSX250</t>
  </si>
  <si>
    <t>SV650</t>
  </si>
  <si>
    <t>CNEX</t>
  </si>
  <si>
    <t>J1</t>
  </si>
  <si>
    <t>FLH SERIES</t>
  </si>
  <si>
    <t>CRU SERIES</t>
  </si>
  <si>
    <t>TRI SERIES</t>
  </si>
  <si>
    <t>AGILITY SERIES</t>
  </si>
  <si>
    <t>CK50QT-5</t>
  </si>
  <si>
    <t>KG10AA</t>
  </si>
  <si>
    <t>LIKE SERIES</t>
  </si>
  <si>
    <t>AK SERIES</t>
  </si>
  <si>
    <t>S6</t>
  </si>
  <si>
    <t>DXP</t>
  </si>
  <si>
    <t>4M</t>
  </si>
  <si>
    <t>1X</t>
  </si>
  <si>
    <t>4T-EXC</t>
  </si>
  <si>
    <t>LW</t>
  </si>
  <si>
    <t>LX</t>
  </si>
  <si>
    <t>Type approval RAV entries, motorcycles, top 20 makes and models, January 2025</t>
  </si>
  <si>
    <t>Table 18  Concessional approval RAV entries, by vehicle type and month, January 2025</t>
  </si>
  <si>
    <t>Not stated</t>
  </si>
  <si>
    <t>Concessional approval RAV entries, by vehicle type and month, January 2025</t>
  </si>
  <si>
    <t>Table 19  Concessional approval RAV entries, by vehicle build year, January 2025</t>
  </si>
  <si>
    <t>Year of manufacture</t>
  </si>
  <si>
    <t>2025</t>
  </si>
  <si>
    <t>2024</t>
  </si>
  <si>
    <t>2023</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</si>
  <si>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</si>
  <si>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</si>
  <si>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</si>
  <si>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</si>
  <si>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</si>
  <si>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</si>
  <si>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</si>
  <si>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</si>
  <si>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</si>
  <si>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</si>
  <si>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</si>
  <si>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</si>
  <si>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</si>
  <si>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</si>
  <si>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</si>
  <si>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</si>
  <si>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</si>
  <si>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</si>
  <si>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</si>
  <si>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</si>
  <si>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January 2025</t>
  </si>
  <si>
    <t>Table 20  Specialist and Enthusiast Vehicle RAV entries, by SEV category and month, January 2025</t>
  </si>
  <si>
    <t>Campervans and Motorhomes</t>
  </si>
  <si>
    <t>Environmental</t>
  </si>
  <si>
    <t>Left-Hand Drive</t>
  </si>
  <si>
    <t>Mobility</t>
  </si>
  <si>
    <t>Performance</t>
  </si>
  <si>
    <t>Rarity</t>
  </si>
  <si>
    <t>Specialist and Enthusiast Vehicle RAV entries, by SEV category and month, January 2025</t>
  </si>
  <si>
    <t>Table 21  Second Stage of Manufacture RAV entries, by vehicle type and month, January 2025</t>
  </si>
  <si>
    <t>Second Stage of Manufacture RAV entries, by vehicle type and month, January 2025</t>
  </si>
  <si>
    <t>Table 22  Second Stage of Manufacture RAV entries, top 10 makes and models, January 2025</t>
  </si>
  <si>
    <t>NPS</t>
  </si>
  <si>
    <t>TRANSPORTER</t>
  </si>
  <si>
    <t>Second Stage of Manufacture RAV entries, top 10 makes and models, January 2025</t>
  </si>
  <si>
    <t>Table 23  RAV entries of low ATM trailers (excluding caravans and camper trailers), top 20 makes, January 2025</t>
  </si>
  <si>
    <t>Stonegate Industries</t>
  </si>
  <si>
    <t>Victorian Trailers</t>
  </si>
  <si>
    <t>The Bigman Trailers</t>
  </si>
  <si>
    <t>Telwater Trailers</t>
  </si>
  <si>
    <t>Dunbier</t>
  </si>
  <si>
    <t>John Papas Trailers</t>
  </si>
  <si>
    <t>Century Trailers</t>
  </si>
  <si>
    <t>Trailer Supplies</t>
  </si>
  <si>
    <t>Zhenjiang - Swt Metal Products Co. Ltd</t>
  </si>
  <si>
    <t>Coastmac Trailers</t>
  </si>
  <si>
    <t>All States Trailers</t>
  </si>
  <si>
    <t>Promotor Trailers</t>
  </si>
  <si>
    <t>Balance Trailers</t>
  </si>
  <si>
    <t>King Kong Trailers</t>
  </si>
  <si>
    <t>Towrex Trailers</t>
  </si>
  <si>
    <t>Xtreme Trailers</t>
  </si>
  <si>
    <t>BTH Products</t>
  </si>
  <si>
    <t>Superior Trailer Parts</t>
  </si>
  <si>
    <t>Cruiser Trailer And Chassis</t>
  </si>
  <si>
    <t>Modern Trailers</t>
  </si>
  <si>
    <t>Other makes</t>
  </si>
  <si>
    <t>a. Low ATM trailer estimates are derived by removing caravans and camper trailers from all trailers with a ATM of 4,500kg or less.</t>
  </si>
  <si>
    <t>RAV entries of low ATM trailers (excluding caravans and camper trailers), top 20 makes, January 2025</t>
  </si>
  <si>
    <t>Table 24  RAV entries of low ATM trailers (excluding caravans and camper trailers), by tare weight, January 2025</t>
  </si>
  <si>
    <t>Tare weight</t>
  </si>
  <si>
    <t>&lt;= 500 kilograms</t>
  </si>
  <si>
    <t>&gt; 500 and &lt;= 750 kilograms</t>
  </si>
  <si>
    <t>&gt; 750 and &lt;= 1000 kilograms</t>
  </si>
  <si>
    <t>&gt; 1000 and &lt;= 1500 kilograms</t>
  </si>
  <si>
    <t>&gt; 1500 and &lt;= 2000 kilograms</t>
  </si>
  <si>
    <t>&gt; 2000 and &lt;= 2500 kilograms</t>
  </si>
  <si>
    <t>&gt; 2500 and &lt;= 3000 kilograms</t>
  </si>
  <si>
    <t>&gt; 3000 and &lt;= 3500 kilograms</t>
  </si>
  <si>
    <t>Other / Not stated</t>
  </si>
  <si>
    <t>RAV entries of low ATM trailers (excluding caravans and camper trailers), by tare weight, January 2025</t>
  </si>
  <si>
    <t>Table 25  RAV entries of high ATM trailers (excluding caravans and camper trailers), top 20 makes, January 2025</t>
  </si>
  <si>
    <t>Jamieson</t>
  </si>
  <si>
    <t>Vawdrey</t>
  </si>
  <si>
    <t>Maxitrans</t>
  </si>
  <si>
    <t>Bruce Rock Engineering</t>
  </si>
  <si>
    <t>FWR</t>
  </si>
  <si>
    <t>AAA Trailers</t>
  </si>
  <si>
    <t>Lionel Moore</t>
  </si>
  <si>
    <t>Howard Porter</t>
  </si>
  <si>
    <t>Haulmark Trailers</t>
  </si>
  <si>
    <t>FTE Trailers</t>
  </si>
  <si>
    <t>Tieman</t>
  </si>
  <si>
    <t>Krueger</t>
  </si>
  <si>
    <t>Midland</t>
  </si>
  <si>
    <t>Byrne Trailers</t>
  </si>
  <si>
    <t>Road West Transport</t>
  </si>
  <si>
    <t>Bulk Transport Equipment</t>
  </si>
  <si>
    <t>Barker Trailers</t>
  </si>
  <si>
    <t>Cimcau</t>
  </si>
  <si>
    <t>Drake Trailers</t>
  </si>
  <si>
    <t>Stonestar</t>
  </si>
  <si>
    <t>a. High ATM trailer estimatess are derived by removing caravans and camper trailers from all trailers with ATM over 4.5 tonnes.</t>
  </si>
  <si>
    <t>RAV entries of high ATM trailers (excluding caravans and camper trailers), top 20 makes, January 2025</t>
  </si>
  <si>
    <t>Table 26  RAV entries of high ATM trailers (excluding caravans and camper trailers), by aggregate trailer mass, January 2025</t>
  </si>
  <si>
    <t>Gross trailer mass</t>
  </si>
  <si>
    <t>&gt; 4.5 and &lt;= 7.5 tonnes</t>
  </si>
  <si>
    <t>&gt; 7.5 and &lt;= 10.0 tonnes</t>
  </si>
  <si>
    <t>&gt; 10.0 and &lt;= 15.0 tonnes</t>
  </si>
  <si>
    <t>&gt; 15.0 and &lt;= 20.0 tonnes</t>
  </si>
  <si>
    <t>&gt; 20.0 and &lt;= 25.0 tonnes</t>
  </si>
  <si>
    <t>&gt; 25.0 and &lt;= 30.0 tonnes</t>
  </si>
  <si>
    <t>&gt; 30.0 and &lt;= 35.0 tonnes</t>
  </si>
  <si>
    <t>&gt; 35.0 and &lt;= 40.0 tonnes</t>
  </si>
  <si>
    <t>&gt; 40.0 and &lt;= 45.0 tonnes</t>
  </si>
  <si>
    <t>&gt; 45.0 and &lt;= 50.0 tonnes</t>
  </si>
  <si>
    <t>&gt; 50.0 and &lt;= 55.0 tonnes</t>
  </si>
  <si>
    <t>&gt; 55.0 and &lt;= 60.0 tonnes</t>
  </si>
  <si>
    <t>&gt; 60.0 tonnes</t>
  </si>
  <si>
    <t>RAV entries of high ATM trailers (excluding caravans and camper trailers), by aggregate trailer mass, January 2025</t>
  </si>
  <si>
    <t>Table 27  RAV entries of caravans and camper trailers, top 20 makes, January 2025</t>
  </si>
  <si>
    <t>Market Direct Campers</t>
  </si>
  <si>
    <t>Jayco</t>
  </si>
  <si>
    <t>Austrack Campers</t>
  </si>
  <si>
    <t>Ezytrail</t>
  </si>
  <si>
    <t>Regent RV</t>
  </si>
  <si>
    <t>Crusader</t>
  </si>
  <si>
    <t>Stoney Creek Campers</t>
  </si>
  <si>
    <t>Essential Caravans</t>
  </si>
  <si>
    <t>Design RV</t>
  </si>
  <si>
    <t>Leader Caravans</t>
  </si>
  <si>
    <t>Sunland RV</t>
  </si>
  <si>
    <t>Fantasy Caravan</t>
  </si>
  <si>
    <t>Supreme Caravans</t>
  </si>
  <si>
    <t>Mars</t>
  </si>
  <si>
    <t>Lotus Caravans</t>
  </si>
  <si>
    <t>Network RV</t>
  </si>
  <si>
    <t>New Age Caravans</t>
  </si>
  <si>
    <t>Broadwater Trailers</t>
  </si>
  <si>
    <t>Arctic Campers</t>
  </si>
  <si>
    <t>JB Caravans</t>
  </si>
  <si>
    <t>a. Caravan and camper trailer RAV entry estimates are derived from trailer make and model information supplied to the RAV, and may not fully enumerate all caravans and camper trailer RAV entries.</t>
  </si>
  <si>
    <t>RAV entries of caravans and camper trailers, top 20 makes, January 2025</t>
  </si>
  <si>
    <t>Table 28  RAV entries of caravans and camper trailers, by tare weight, January 2025</t>
  </si>
  <si>
    <t>&gt; 500 and &lt;= 1000 kilograms</t>
  </si>
  <si>
    <t>&gt; 3500 and &lt;= 5000 kilograms</t>
  </si>
  <si>
    <t>&gt; 5000 kilograms</t>
  </si>
  <si>
    <t>RAV entries of caravans and camper trailers, by tare weight, January 2025</t>
  </si>
  <si>
    <t>Table 29  Vehicle recall notices issued, by month of issue, January 2023 to January 2025</t>
  </si>
  <si>
    <t>Recall notice vehicle category</t>
  </si>
  <si>
    <t>Trucks and buses</t>
  </si>
  <si>
    <t>Caravans and motorhomes</t>
  </si>
  <si>
    <t>Trailers</t>
  </si>
  <si>
    <t>Other vehicles</t>
  </si>
  <si>
    <t>Sources: ROVER and BITRE estimates.</t>
  </si>
  <si>
    <t>Vehicle recall notices issued, by month of issue, January 2023 to January 2025</t>
  </si>
  <si>
    <t>Table 30  Vehicle recalls, total vehicles affected, by month of issue, January 2023 to January 2025</t>
  </si>
  <si>
    <t>Vehicle recalls, total vehicles affected, by month of issue, January 2023 to January 2025</t>
  </si>
  <si>
    <r>
      <rPr>
        <b/>
        <sz val="9"/>
        <color theme="0"/>
        <rFont val="Calibri"/>
        <family val="2"/>
      </rPr>
      <t>Disclaimer</t>
    </r>
    <r>
      <rPr>
        <sz val="9"/>
        <color theme="0"/>
        <rFont val="Calibri"/>
        <family val="2"/>
      </rPr>
      <t xml:space="preserve"> – BITRE’s Road vehicle entry and recall statistics provides monthly counts of all road vehicles entered on the Register of Approved Vehicles (RAV) and other selected activities governed under the Road Vehicle Standards Act 2018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material contained in this publication is made available on the understanding that the Commonwealth is not providing professional advice, and that users exercise their own skill and care with respect to its use, and seek independent advice if necessary. The Commonwealth makes no representations or warranties as to the contents or accuracy of the information contained in this publication. To the extent permitted by law, the Commonwealth disclaims liability to any person or organisation in respect of anything done, or omitted to be done, in reliance upon information contained in this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</si>
</sst>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b/>
      <sz val="9"/>
      <color theme="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2">
    <border>
      <left/>
      <right/>
      <top/>
      <bottom/>
      <diagonal/>
    </border>
    <border>
      <left/>
      <right/>
      <top/>
      <bottom style="thin">
        <color rgb="FF000000"/>
      </bottom>
      <diagonal/>
    </border>
  </borders>
  <cellStyleXfs count="1">
    <xf numFmtId="0" fontId="0" fillId="0" borderId="0"/>
  </cellStyleXfs>
  <cellXfs count="99">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3" fontId="15" fillId="0" borderId="0" xfId="0" applyNumberFormat="1" applyFont="1"/>
    <xf numFmtId="0" fontId="14" fillId="0" borderId="0" xfId="0" applyFont="1" applyAlignment="1">
      <alignment horizontal="right" wrapText="1"/>
    </xf>
    <xf numFmtId="3" fontId="15" fillId="0" borderId="1" xfId="0" applyNumberFormat="1" applyFont="1" applyBorder="1"/>
    <xf numFmtId="0" fontId="16" fillId="0" borderId="0" xfId="0" applyFont="1" applyAlignment="1">
      <alignment horizontal="left" vertical="top"/>
    </xf>
    <xf numFmtId="0" fontId="17" fillId="0" borderId="0" xfId="0" applyFont="1" applyAlignment="1">
      <alignment horizontal="left" vertical="top"/>
    </xf>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6" fillId="4" borderId="0" xfId="0" applyFont="1" applyFill="1" applyAlignment="1">
      <alignment horizontal="left" vertical="center" wrapText="1"/>
    </xf>
    <xf numFmtId="0" fontId="0" fillId="0" borderId="0" xfId="0"/>
    <xf numFmtId="0" fontId="9"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85725</xdr:rowOff>
    </xdr:from>
    <xdr:to>
      <xdr:col>15</xdr:col>
      <xdr:colOff>361950</xdr:colOff>
      <xdr:row>1</xdr:row>
      <xdr:rowOff>206474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09550" y="85725"/>
          <a:ext cx="8858250" cy="1025624"/>
          <a:chOff x="66675" y="95250"/>
          <a:chExt cx="7886700" cy="1025624"/>
        </a:xfrm>
      </xdr:grpSpPr>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123825</xdr:colOff>
      <xdr:row>1</xdr:row>
      <xdr:rowOff>206474</xdr:rowOff>
    </xdr:to>
    <xdr:grpSp>
      <xdr:nvGrpSpPr>
        <xdr:cNvPr id="2" name="Group 1">
          <a:extLst>
            <a:ext uri="{FF2B5EF4-FFF2-40B4-BE49-F238E27FC236}">
              <a16:creationId xmlns:a16="http://schemas.microsoft.com/office/drawing/2014/main" id="{00000000-0008-0000-1F00-000002000000}"/>
            </a:ext>
          </a:extLst>
        </xdr:cNvPr>
        <xdr:cNvGrpSpPr/>
      </xdr:nvGrpSpPr>
      <xdr:grpSpPr>
        <a:xfrm>
          <a:off x="85725" y="85725"/>
          <a:ext cx="8896350" cy="1025624"/>
          <a:chOff x="66675" y="95250"/>
          <a:chExt cx="7886700" cy="1025624"/>
        </a:xfrm>
      </xdr:grpSpPr>
      <xdr:pic>
        <xdr:nvPicPr>
          <xdr:cNvPr id="3" name="Picture 2" descr="link to home">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s://www.infrastructure.gov.au/copyright"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s://www.infrastructure.gov.au/copyrigh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www.infrastructure.gov.au/copyright"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s://www.infrastructure.gov.au/copyright"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2023/road-vehicle-entry-and-recall-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showGridLines="0" tabSelected="1" workbookViewId="0">
      <pane ySplit="7" topLeftCell="A8" activePane="bottomLeft" state="frozen"/>
      <selection pane="bottomLeft" activeCell="B4" sqref="B4"/>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89"/>
      <c r="C1" s="89"/>
      <c r="D1" s="89"/>
      <c r="E1" s="89"/>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120" customHeight="1" x14ac:dyDescent="0.2">
      <c r="B6" s="90" t="s">
        <v>644</v>
      </c>
      <c r="C6" s="90"/>
      <c r="D6" s="90"/>
      <c r="E6" s="90"/>
      <c r="F6" s="90"/>
      <c r="G6" s="90"/>
      <c r="H6" s="90"/>
      <c r="I6" s="90"/>
      <c r="J6" s="90"/>
      <c r="K6" s="90"/>
      <c r="L6" s="90"/>
      <c r="M6" s="90"/>
      <c r="N6" s="90"/>
      <c r="O6" s="90"/>
      <c r="P6" s="90"/>
    </row>
    <row r="7" spans="1:16" ht="11.25" customHeight="1" x14ac:dyDescent="0.2"/>
    <row r="8" spans="1:16" ht="15.75" customHeight="1" x14ac:dyDescent="0.2">
      <c r="B8" s="91" t="s">
        <v>12</v>
      </c>
      <c r="C8" s="92"/>
      <c r="D8" s="92"/>
      <c r="E8" s="92"/>
      <c r="F8" s="92"/>
      <c r="G8" s="92"/>
      <c r="H8" s="92"/>
      <c r="I8" s="92"/>
      <c r="J8" s="92"/>
      <c r="K8" s="92"/>
      <c r="L8" s="92"/>
      <c r="M8" s="92"/>
      <c r="N8" s="92"/>
      <c r="O8" s="92"/>
      <c r="P8" s="92"/>
    </row>
    <row r="9" spans="1:16" ht="6.95" customHeight="1" x14ac:dyDescent="0.2"/>
    <row r="10" spans="1:16" ht="11.25" customHeight="1" x14ac:dyDescent="0.2">
      <c r="B10" s="23" t="str">
        <f>HYPERLINK("#'Table 1'!A9", "Table 1")</f>
        <v>Table 1</v>
      </c>
      <c r="C10" s="22" t="s">
        <v>59</v>
      </c>
      <c r="D10" s="22"/>
      <c r="E10" s="22"/>
      <c r="F10" s="22"/>
      <c r="G10" s="22"/>
      <c r="H10" s="22"/>
      <c r="I10" s="22"/>
      <c r="J10" s="22"/>
      <c r="K10" s="22"/>
      <c r="L10" s="22"/>
      <c r="M10" s="22"/>
      <c r="N10" s="22"/>
      <c r="O10" s="22"/>
      <c r="P10" s="22"/>
    </row>
    <row r="11" spans="1:16" ht="11.25" customHeight="1" x14ac:dyDescent="0.2">
      <c r="B11" s="23" t="str">
        <f>HYPERLINK("#'Table 2'!A9", "Table 2")</f>
        <v>Table 2</v>
      </c>
      <c r="C11" s="22" t="s">
        <v>65</v>
      </c>
      <c r="D11" s="22"/>
      <c r="E11" s="22"/>
      <c r="F11" s="22"/>
      <c r="G11" s="22"/>
      <c r="H11" s="22"/>
      <c r="I11" s="22"/>
      <c r="J11" s="22"/>
      <c r="K11" s="22"/>
      <c r="L11" s="22"/>
      <c r="M11" s="22"/>
      <c r="N11" s="22"/>
      <c r="O11" s="22"/>
      <c r="P11" s="22"/>
    </row>
    <row r="12" spans="1:16" ht="11.25" customHeight="1" x14ac:dyDescent="0.2">
      <c r="B12" s="23" t="str">
        <f>HYPERLINK("#'Table 3'!A9", "Table 3")</f>
        <v>Table 3</v>
      </c>
      <c r="C12" s="22" t="s">
        <v>77</v>
      </c>
      <c r="D12" s="22"/>
      <c r="E12" s="22"/>
      <c r="F12" s="22"/>
      <c r="G12" s="22"/>
      <c r="H12" s="22"/>
      <c r="I12" s="22"/>
      <c r="J12" s="22"/>
      <c r="K12" s="22"/>
      <c r="L12" s="22"/>
      <c r="M12" s="22"/>
      <c r="N12" s="22"/>
      <c r="O12" s="22"/>
      <c r="P12" s="22"/>
    </row>
    <row r="13" spans="1:16" ht="11.25" customHeight="1" x14ac:dyDescent="0.2">
      <c r="B13" s="23" t="str">
        <f>HYPERLINK("#'Table 4'!A9", "Table 4")</f>
        <v>Table 4</v>
      </c>
      <c r="C13" s="22" t="s">
        <v>85</v>
      </c>
      <c r="D13" s="22"/>
      <c r="E13" s="22"/>
      <c r="F13" s="22"/>
      <c r="G13" s="22"/>
      <c r="H13" s="22"/>
      <c r="I13" s="22"/>
      <c r="J13" s="22"/>
      <c r="K13" s="22"/>
      <c r="L13" s="22"/>
      <c r="M13" s="22"/>
      <c r="N13" s="22"/>
      <c r="O13" s="22"/>
      <c r="P13" s="22"/>
    </row>
    <row r="14" spans="1:16" ht="11.25" customHeight="1" x14ac:dyDescent="0.2">
      <c r="B14" s="23" t="str">
        <f>HYPERLINK("#'Table 5'!A9", "Table 5")</f>
        <v>Table 5</v>
      </c>
      <c r="C14" s="22" t="s">
        <v>93</v>
      </c>
      <c r="D14" s="22"/>
      <c r="E14" s="22"/>
      <c r="F14" s="22"/>
      <c r="G14" s="22"/>
      <c r="H14" s="22"/>
      <c r="I14" s="22"/>
      <c r="J14" s="22"/>
      <c r="K14" s="22"/>
      <c r="L14" s="22"/>
      <c r="M14" s="22"/>
      <c r="N14" s="22"/>
      <c r="O14" s="22"/>
      <c r="P14" s="22"/>
    </row>
    <row r="15" spans="1:16" ht="11.25" customHeight="1" x14ac:dyDescent="0.2">
      <c r="B15" s="23" t="str">
        <f>HYPERLINK("#'Table 6'!A9", "Table 6")</f>
        <v>Table 6</v>
      </c>
      <c r="C15" s="22" t="s">
        <v>163</v>
      </c>
      <c r="D15" s="22"/>
      <c r="E15" s="22"/>
      <c r="F15" s="22"/>
      <c r="G15" s="22"/>
      <c r="H15" s="22"/>
      <c r="I15" s="22"/>
      <c r="J15" s="22"/>
      <c r="K15" s="22"/>
      <c r="L15" s="22"/>
      <c r="M15" s="22"/>
      <c r="N15" s="22"/>
      <c r="O15" s="22"/>
      <c r="P15" s="22"/>
    </row>
    <row r="16" spans="1:16" ht="11.25" customHeight="1" x14ac:dyDescent="0.2">
      <c r="B16" s="23" t="str">
        <f>HYPERLINK("#'Table 7'!A9", "Table 7")</f>
        <v>Table 7</v>
      </c>
      <c r="C16" s="22" t="s">
        <v>172</v>
      </c>
      <c r="D16" s="22"/>
      <c r="E16" s="22"/>
      <c r="F16" s="22"/>
      <c r="G16" s="22"/>
      <c r="H16" s="22"/>
      <c r="I16" s="22"/>
      <c r="J16" s="22"/>
      <c r="K16" s="22"/>
      <c r="L16" s="22"/>
      <c r="M16" s="22"/>
      <c r="N16" s="22"/>
      <c r="O16" s="22"/>
      <c r="P16" s="22"/>
    </row>
    <row r="17" spans="2:16" ht="11.25" customHeight="1" x14ac:dyDescent="0.2">
      <c r="B17" s="23" t="str">
        <f>HYPERLINK("#'Table 8'!A9", "Table 8")</f>
        <v>Table 8</v>
      </c>
      <c r="C17" s="22" t="s">
        <v>183</v>
      </c>
      <c r="D17" s="22"/>
      <c r="E17" s="22"/>
      <c r="F17" s="22"/>
      <c r="G17" s="22"/>
      <c r="H17" s="22"/>
      <c r="I17" s="22"/>
      <c r="J17" s="22"/>
      <c r="K17" s="22"/>
      <c r="L17" s="22"/>
      <c r="M17" s="22"/>
      <c r="N17" s="22"/>
      <c r="O17" s="22"/>
      <c r="P17" s="22"/>
    </row>
    <row r="18" spans="2:16" ht="11.25" customHeight="1" x14ac:dyDescent="0.2">
      <c r="B18" s="23" t="str">
        <f>HYPERLINK("#'Table 9'!A9", "Table 9")</f>
        <v>Table 9</v>
      </c>
      <c r="C18" s="22" t="s">
        <v>193</v>
      </c>
      <c r="D18" s="22"/>
      <c r="E18" s="22"/>
      <c r="F18" s="22"/>
      <c r="G18" s="22"/>
      <c r="H18" s="22"/>
      <c r="I18" s="22"/>
      <c r="J18" s="22"/>
      <c r="K18" s="22"/>
      <c r="L18" s="22"/>
      <c r="M18" s="22"/>
      <c r="N18" s="22"/>
      <c r="O18" s="22"/>
      <c r="P18" s="22"/>
    </row>
    <row r="19" spans="2:16" ht="11.25" customHeight="1" x14ac:dyDescent="0.2">
      <c r="B19" s="23" t="str">
        <f>HYPERLINK("#'Table 10'!A9", "Table 10")</f>
        <v>Table 10</v>
      </c>
      <c r="C19" s="22" t="s">
        <v>207</v>
      </c>
      <c r="D19" s="22"/>
      <c r="E19" s="22"/>
      <c r="F19" s="22"/>
      <c r="G19" s="22"/>
      <c r="H19" s="22"/>
      <c r="I19" s="22"/>
      <c r="J19" s="22"/>
      <c r="K19" s="22"/>
      <c r="L19" s="22"/>
      <c r="M19" s="22"/>
      <c r="N19" s="22"/>
      <c r="O19" s="22"/>
      <c r="P19" s="22"/>
    </row>
    <row r="20" spans="2:16" ht="11.25" customHeight="1" x14ac:dyDescent="0.2">
      <c r="B20" s="23" t="str">
        <f>HYPERLINK("#'Table 11'!A9", "Table 11")</f>
        <v>Table 11</v>
      </c>
      <c r="C20" s="22" t="s">
        <v>226</v>
      </c>
      <c r="D20" s="22"/>
      <c r="E20" s="22"/>
      <c r="F20" s="22"/>
      <c r="G20" s="22"/>
      <c r="H20" s="22"/>
      <c r="I20" s="22"/>
      <c r="J20" s="22"/>
      <c r="K20" s="22"/>
      <c r="L20" s="22"/>
      <c r="M20" s="22"/>
      <c r="N20" s="22"/>
      <c r="O20" s="22"/>
      <c r="P20" s="22"/>
    </row>
    <row r="21" spans="2:16" ht="11.25" customHeight="1" x14ac:dyDescent="0.2">
      <c r="B21" s="23" t="str">
        <f>HYPERLINK("#'Table 12'!A9", "Table 12")</f>
        <v>Table 12</v>
      </c>
      <c r="C21" s="22" t="s">
        <v>322</v>
      </c>
      <c r="D21" s="22"/>
      <c r="E21" s="22"/>
      <c r="F21" s="22"/>
      <c r="G21" s="22"/>
      <c r="H21" s="22"/>
      <c r="I21" s="22"/>
      <c r="J21" s="22"/>
      <c r="K21" s="22"/>
      <c r="L21" s="22"/>
      <c r="M21" s="22"/>
      <c r="N21" s="22"/>
      <c r="O21" s="22"/>
      <c r="P21" s="22"/>
    </row>
    <row r="22" spans="2:16" ht="11.25" customHeight="1" x14ac:dyDescent="0.2">
      <c r="B22" s="23" t="str">
        <f>HYPERLINK("#'Table 13'!A9", "Table 13")</f>
        <v>Table 13</v>
      </c>
      <c r="C22" s="22" t="s">
        <v>344</v>
      </c>
      <c r="D22" s="22"/>
      <c r="E22" s="22"/>
      <c r="F22" s="22"/>
      <c r="G22" s="22"/>
      <c r="H22" s="22"/>
      <c r="I22" s="22"/>
      <c r="J22" s="22"/>
      <c r="K22" s="22"/>
      <c r="L22" s="22"/>
      <c r="M22" s="22"/>
      <c r="N22" s="22"/>
      <c r="O22" s="22"/>
      <c r="P22" s="22"/>
    </row>
    <row r="23" spans="2:16" ht="11.25" customHeight="1" x14ac:dyDescent="0.2">
      <c r="B23" s="23" t="str">
        <f>HYPERLINK("#'Table 14'!A9", "Table 14")</f>
        <v>Table 14</v>
      </c>
      <c r="C23" s="22" t="s">
        <v>377</v>
      </c>
      <c r="D23" s="22"/>
      <c r="E23" s="22"/>
      <c r="F23" s="22"/>
      <c r="G23" s="22"/>
      <c r="H23" s="22"/>
      <c r="I23" s="22"/>
      <c r="J23" s="22"/>
      <c r="K23" s="22"/>
      <c r="L23" s="22"/>
      <c r="M23" s="22"/>
      <c r="N23" s="22"/>
      <c r="O23" s="22"/>
      <c r="P23" s="22"/>
    </row>
    <row r="24" spans="2:16" ht="11.25" customHeight="1" x14ac:dyDescent="0.2">
      <c r="B24" s="23" t="str">
        <f>HYPERLINK("#'Table 15'!A9", "Table 15")</f>
        <v>Table 15</v>
      </c>
      <c r="C24" s="22" t="s">
        <v>423</v>
      </c>
      <c r="D24" s="22"/>
      <c r="E24" s="22"/>
      <c r="F24" s="22"/>
      <c r="G24" s="22"/>
      <c r="H24" s="22"/>
      <c r="I24" s="22"/>
      <c r="J24" s="22"/>
      <c r="K24" s="22"/>
      <c r="L24" s="22"/>
      <c r="M24" s="22"/>
      <c r="N24" s="22"/>
      <c r="O24" s="22"/>
      <c r="P24" s="22"/>
    </row>
    <row r="25" spans="2:16" ht="11.25" customHeight="1" x14ac:dyDescent="0.2">
      <c r="B25" s="23" t="str">
        <f>HYPERLINK("#'Table 16'!A9", "Table 16")</f>
        <v>Table 16</v>
      </c>
      <c r="C25" s="22" t="s">
        <v>444</v>
      </c>
      <c r="D25" s="22"/>
      <c r="E25" s="22"/>
      <c r="F25" s="22"/>
      <c r="G25" s="22"/>
      <c r="H25" s="22"/>
      <c r="I25" s="22"/>
      <c r="J25" s="22"/>
      <c r="K25" s="22"/>
      <c r="L25" s="22"/>
      <c r="M25" s="22"/>
      <c r="N25" s="22"/>
      <c r="O25" s="22"/>
      <c r="P25" s="22"/>
    </row>
    <row r="26" spans="2:16" ht="11.25" customHeight="1" x14ac:dyDescent="0.2">
      <c r="B26" s="23" t="str">
        <f>HYPERLINK("#'Table 17'!A9", "Table 17")</f>
        <v>Table 17</v>
      </c>
      <c r="C26" s="22" t="s">
        <v>487</v>
      </c>
      <c r="D26" s="22"/>
      <c r="E26" s="22"/>
      <c r="F26" s="22"/>
      <c r="G26" s="22"/>
      <c r="H26" s="22"/>
      <c r="I26" s="22"/>
      <c r="J26" s="22"/>
      <c r="K26" s="22"/>
      <c r="L26" s="22"/>
      <c r="M26" s="22"/>
      <c r="N26" s="22"/>
      <c r="O26" s="22"/>
      <c r="P26" s="22"/>
    </row>
    <row r="27" spans="2:16" ht="11.25" customHeight="1" x14ac:dyDescent="0.2">
      <c r="B27" s="23" t="str">
        <f>HYPERLINK("#'Table 18'!A9", "Table 18")</f>
        <v>Table 18</v>
      </c>
      <c r="C27" s="22" t="s">
        <v>490</v>
      </c>
      <c r="D27" s="22"/>
      <c r="E27" s="22"/>
      <c r="F27" s="22"/>
      <c r="G27" s="22"/>
      <c r="H27" s="22"/>
      <c r="I27" s="22"/>
      <c r="J27" s="22"/>
      <c r="K27" s="22"/>
      <c r="L27" s="22"/>
      <c r="M27" s="22"/>
      <c r="N27" s="22"/>
      <c r="O27" s="22"/>
      <c r="P27" s="22"/>
    </row>
    <row r="28" spans="2:16" ht="11.25" customHeight="1" x14ac:dyDescent="0.2">
      <c r="B28" s="23" t="str">
        <f>HYPERLINK("#'Table 19'!A9", "Table 19")</f>
        <v>Table 19</v>
      </c>
      <c r="C28" s="22" t="s">
        <v>516</v>
      </c>
      <c r="D28" s="22"/>
      <c r="E28" s="22"/>
      <c r="F28" s="22"/>
      <c r="G28" s="22"/>
      <c r="H28" s="22"/>
      <c r="I28" s="22"/>
      <c r="J28" s="22"/>
      <c r="K28" s="22"/>
      <c r="L28" s="22"/>
      <c r="M28" s="22"/>
      <c r="N28" s="22"/>
      <c r="O28" s="22"/>
      <c r="P28" s="22"/>
    </row>
    <row r="29" spans="2:16" ht="11.25" customHeight="1" x14ac:dyDescent="0.2">
      <c r="B29" s="23" t="str">
        <f>HYPERLINK("#'Table 20'!A9", "Table 20")</f>
        <v>Table 20</v>
      </c>
      <c r="C29" s="22" t="s">
        <v>524</v>
      </c>
      <c r="D29" s="22"/>
      <c r="E29" s="22"/>
      <c r="F29" s="22"/>
      <c r="G29" s="22"/>
      <c r="H29" s="22"/>
      <c r="I29" s="22"/>
      <c r="J29" s="22"/>
      <c r="K29" s="22"/>
      <c r="L29" s="22"/>
      <c r="M29" s="22"/>
      <c r="N29" s="22"/>
      <c r="O29" s="22"/>
      <c r="P29" s="22"/>
    </row>
    <row r="30" spans="2:16" ht="11.25" customHeight="1" x14ac:dyDescent="0.2">
      <c r="B30" s="23" t="str">
        <f>HYPERLINK("#'Table 21'!A9", "Table 21")</f>
        <v>Table 21</v>
      </c>
      <c r="C30" s="22" t="s">
        <v>526</v>
      </c>
      <c r="D30" s="22"/>
      <c r="E30" s="22"/>
      <c r="F30" s="22"/>
      <c r="G30" s="22"/>
      <c r="H30" s="22"/>
      <c r="I30" s="22"/>
      <c r="J30" s="22"/>
      <c r="K30" s="22"/>
      <c r="L30" s="22"/>
      <c r="M30" s="22"/>
      <c r="N30" s="22"/>
      <c r="O30" s="22"/>
      <c r="P30" s="22"/>
    </row>
    <row r="31" spans="2:16" ht="11.25" customHeight="1" x14ac:dyDescent="0.2">
      <c r="B31" s="23" t="str">
        <f>HYPERLINK("#'Table 22'!A9", "Table 22")</f>
        <v>Table 22</v>
      </c>
      <c r="C31" s="22" t="s">
        <v>530</v>
      </c>
      <c r="D31" s="22"/>
      <c r="E31" s="22"/>
      <c r="F31" s="22"/>
      <c r="G31" s="22"/>
      <c r="H31" s="22"/>
      <c r="I31" s="22"/>
      <c r="J31" s="22"/>
      <c r="K31" s="22"/>
      <c r="L31" s="22"/>
      <c r="M31" s="22"/>
      <c r="N31" s="22"/>
      <c r="O31" s="22"/>
      <c r="P31" s="22"/>
    </row>
    <row r="32" spans="2:16" ht="11.25" customHeight="1" x14ac:dyDescent="0.2">
      <c r="B32" s="23" t="str">
        <f>HYPERLINK("#'Table 23'!A9", "Table 23")</f>
        <v>Table 23</v>
      </c>
      <c r="C32" s="22" t="s">
        <v>554</v>
      </c>
      <c r="D32" s="22"/>
      <c r="E32" s="22"/>
      <c r="F32" s="22"/>
      <c r="G32" s="22"/>
      <c r="H32" s="22"/>
      <c r="I32" s="22"/>
      <c r="J32" s="22"/>
      <c r="K32" s="22"/>
      <c r="L32" s="22"/>
      <c r="M32" s="22"/>
      <c r="N32" s="22"/>
      <c r="O32" s="22"/>
      <c r="P32" s="22"/>
    </row>
    <row r="33" spans="2:16" ht="11.25" customHeight="1" x14ac:dyDescent="0.2">
      <c r="B33" s="23" t="str">
        <f>HYPERLINK("#'Table 24'!A9", "Table 24")</f>
        <v>Table 24</v>
      </c>
      <c r="C33" s="22" t="s">
        <v>566</v>
      </c>
      <c r="D33" s="22"/>
      <c r="E33" s="22"/>
      <c r="F33" s="22"/>
      <c r="G33" s="22"/>
      <c r="H33" s="22"/>
      <c r="I33" s="22"/>
      <c r="J33" s="22"/>
      <c r="K33" s="22"/>
      <c r="L33" s="22"/>
      <c r="M33" s="22"/>
      <c r="N33" s="22"/>
      <c r="O33" s="22"/>
      <c r="P33" s="22"/>
    </row>
    <row r="34" spans="2:16" ht="11.25" customHeight="1" x14ac:dyDescent="0.2">
      <c r="B34" s="23" t="str">
        <f>HYPERLINK("#'Table 25'!A9", "Table 25")</f>
        <v>Table 25</v>
      </c>
      <c r="C34" s="22" t="s">
        <v>589</v>
      </c>
      <c r="D34" s="22"/>
      <c r="E34" s="22"/>
      <c r="F34" s="22"/>
      <c r="G34" s="22"/>
      <c r="H34" s="22"/>
      <c r="I34" s="22"/>
      <c r="J34" s="22"/>
      <c r="K34" s="22"/>
      <c r="L34" s="22"/>
      <c r="M34" s="22"/>
      <c r="N34" s="22"/>
      <c r="O34" s="22"/>
      <c r="P34" s="22"/>
    </row>
    <row r="35" spans="2:16" ht="11.25" customHeight="1" x14ac:dyDescent="0.2">
      <c r="B35" s="23" t="str">
        <f>HYPERLINK("#'Table 26'!A9", "Table 26")</f>
        <v>Table 26</v>
      </c>
      <c r="C35" s="22" t="s">
        <v>605</v>
      </c>
      <c r="D35" s="22"/>
      <c r="E35" s="22"/>
      <c r="F35" s="22"/>
      <c r="G35" s="22"/>
      <c r="H35" s="22"/>
      <c r="I35" s="22"/>
      <c r="J35" s="22"/>
      <c r="K35" s="22"/>
      <c r="L35" s="22"/>
      <c r="M35" s="22"/>
      <c r="N35" s="22"/>
      <c r="O35" s="22"/>
      <c r="P35" s="22"/>
    </row>
    <row r="36" spans="2:16" ht="11.25" customHeight="1" x14ac:dyDescent="0.2">
      <c r="B36" s="23" t="str">
        <f>HYPERLINK("#'Table 27'!A9", "Table 27")</f>
        <v>Table 27</v>
      </c>
      <c r="C36" s="22" t="s">
        <v>628</v>
      </c>
      <c r="D36" s="22"/>
      <c r="E36" s="22"/>
      <c r="F36" s="22"/>
      <c r="G36" s="22"/>
      <c r="H36" s="22"/>
      <c r="I36" s="22"/>
      <c r="J36" s="22"/>
      <c r="K36" s="22"/>
      <c r="L36" s="22"/>
      <c r="M36" s="22"/>
      <c r="N36" s="22"/>
      <c r="O36" s="22"/>
      <c r="P36" s="22"/>
    </row>
    <row r="37" spans="2:16" ht="11.25" customHeight="1" x14ac:dyDescent="0.2">
      <c r="B37" s="23" t="str">
        <f>HYPERLINK("#'Table 28'!A9", "Table 28")</f>
        <v>Table 28</v>
      </c>
      <c r="C37" s="22" t="s">
        <v>633</v>
      </c>
      <c r="D37" s="22"/>
      <c r="E37" s="22"/>
      <c r="F37" s="22"/>
      <c r="G37" s="22"/>
      <c r="H37" s="22"/>
      <c r="I37" s="22"/>
      <c r="J37" s="22"/>
      <c r="K37" s="22"/>
      <c r="L37" s="22"/>
      <c r="M37" s="22"/>
      <c r="N37" s="22"/>
      <c r="O37" s="22"/>
      <c r="P37" s="22"/>
    </row>
    <row r="38" spans="2:16" ht="11.25" customHeight="1" x14ac:dyDescent="0.2">
      <c r="B38" s="23" t="str">
        <f>HYPERLINK("#'Table 29'!A9", "Table 29")</f>
        <v>Table 29</v>
      </c>
      <c r="C38" s="22" t="s">
        <v>641</v>
      </c>
      <c r="D38" s="22"/>
      <c r="E38" s="22"/>
      <c r="F38" s="22"/>
      <c r="G38" s="22"/>
      <c r="H38" s="22"/>
      <c r="I38" s="22"/>
      <c r="J38" s="22"/>
      <c r="K38" s="22"/>
      <c r="L38" s="22"/>
      <c r="M38" s="22"/>
      <c r="N38" s="22"/>
      <c r="O38" s="22"/>
      <c r="P38" s="22"/>
    </row>
    <row r="39" spans="2:16" ht="11.25" customHeight="1" x14ac:dyDescent="0.2">
      <c r="B39" s="23" t="str">
        <f>HYPERLINK("#'Table 30'!A9", "Table 30")</f>
        <v>Table 30</v>
      </c>
      <c r="C39" s="22" t="s">
        <v>643</v>
      </c>
      <c r="D39" s="22"/>
      <c r="E39" s="22"/>
      <c r="F39" s="22"/>
      <c r="G39" s="22"/>
      <c r="H39" s="22"/>
      <c r="I39" s="22"/>
      <c r="J39" s="22"/>
      <c r="K39" s="22"/>
      <c r="L39" s="22"/>
      <c r="M39" s="22"/>
      <c r="N39" s="22"/>
      <c r="O39" s="22"/>
      <c r="P39" s="22"/>
    </row>
    <row r="41" spans="2:16" x14ac:dyDescent="0.2">
      <c r="B41" s="7" t="str">
        <f>HYPERLINK("#'Explanatory Notes'!A5", "Explanatory Notes")</f>
        <v>Explanatory Notes</v>
      </c>
    </row>
    <row r="43" spans="2:16" ht="15.75" customHeight="1" x14ac:dyDescent="0.2">
      <c r="B43" s="91" t="s">
        <v>13</v>
      </c>
      <c r="C43" s="92"/>
      <c r="D43" s="92"/>
      <c r="E43" s="92"/>
      <c r="F43" s="92"/>
      <c r="G43" s="92"/>
      <c r="H43" s="92"/>
      <c r="I43" s="92"/>
      <c r="J43" s="92"/>
      <c r="K43" s="92"/>
      <c r="L43" s="92"/>
      <c r="M43" s="92"/>
      <c r="N43" s="92"/>
      <c r="O43" s="92"/>
      <c r="P43" s="92"/>
    </row>
    <row r="44" spans="2:16" ht="6.95" customHeight="1" x14ac:dyDescent="0.2"/>
    <row r="45" spans="2:16" ht="28.5" customHeight="1" x14ac:dyDescent="0.2">
      <c r="B45" s="93" t="s">
        <v>14</v>
      </c>
      <c r="C45" s="92"/>
      <c r="D45" s="92"/>
      <c r="E45" s="92"/>
      <c r="F45" s="92"/>
      <c r="G45" s="92"/>
      <c r="H45" s="92"/>
      <c r="I45" s="92"/>
      <c r="J45" s="92"/>
      <c r="K45" s="92"/>
      <c r="L45" s="92"/>
      <c r="M45" s="92"/>
      <c r="N45" s="92"/>
      <c r="O45" s="92"/>
      <c r="P45" s="92"/>
    </row>
    <row r="46" spans="2:16" ht="6.95" customHeight="1" x14ac:dyDescent="0.2"/>
    <row r="47" spans="2:16" ht="15.75" customHeight="1" x14ac:dyDescent="0.2">
      <c r="B47" s="91" t="s">
        <v>15</v>
      </c>
      <c r="C47" s="92"/>
      <c r="D47" s="92"/>
      <c r="E47" s="92"/>
      <c r="F47" s="92"/>
      <c r="G47" s="92"/>
      <c r="H47" s="92"/>
      <c r="I47" s="92"/>
      <c r="J47" s="92"/>
      <c r="K47" s="92"/>
      <c r="L47" s="92"/>
      <c r="M47" s="92"/>
      <c r="N47" s="92"/>
      <c r="O47" s="92"/>
      <c r="P47" s="92"/>
    </row>
    <row r="48" spans="2:16" ht="6.95" customHeight="1" x14ac:dyDescent="0.2">
      <c r="B48" s="8"/>
    </row>
    <row r="49" spans="2:2" ht="12" x14ac:dyDescent="0.2">
      <c r="B49" s="8" t="s">
        <v>16</v>
      </c>
    </row>
    <row r="50" spans="2:2" ht="6.95" customHeight="1" x14ac:dyDescent="0.2">
      <c r="B50" s="8"/>
    </row>
    <row r="51" spans="2:2" ht="12" x14ac:dyDescent="0.2">
      <c r="B51" s="8" t="s">
        <v>17</v>
      </c>
    </row>
    <row r="52" spans="2:2" ht="12" x14ac:dyDescent="0.2">
      <c r="B52" s="8" t="s">
        <v>18</v>
      </c>
    </row>
    <row r="53" spans="2:2" ht="12" x14ac:dyDescent="0.2">
      <c r="B53" s="8" t="s">
        <v>19</v>
      </c>
    </row>
    <row r="54" spans="2:2" ht="12" x14ac:dyDescent="0.2">
      <c r="B54" s="8" t="s">
        <v>20</v>
      </c>
    </row>
    <row r="55" spans="2:2" ht="12" x14ac:dyDescent="0.2">
      <c r="B55" s="8" t="s">
        <v>21</v>
      </c>
    </row>
    <row r="56" spans="2:2" ht="12" x14ac:dyDescent="0.2">
      <c r="B56" s="8"/>
    </row>
    <row r="57" spans="2:2" ht="12" x14ac:dyDescent="0.2">
      <c r="B57" s="9" t="s">
        <v>22</v>
      </c>
    </row>
    <row r="58" spans="2:2" ht="12" x14ac:dyDescent="0.2">
      <c r="B58" s="8"/>
    </row>
  </sheetData>
  <sheetProtection sheet="1"/>
  <mergeCells count="6">
    <mergeCell ref="B47:P47"/>
    <mergeCell ref="B1:E1"/>
    <mergeCell ref="B6:P6"/>
    <mergeCell ref="B8:P8"/>
    <mergeCell ref="B43:P43"/>
    <mergeCell ref="B45:P45"/>
  </mergeCells>
  <hyperlinks>
    <hyperlink ref="B57" r:id="rId1" xr:uid="{00000000-0004-0000-0000-000000000000}"/>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184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8" t="s">
        <v>95</v>
      </c>
      <c r="B10" s="38" t="s">
        <v>96</v>
      </c>
      <c r="C10" s="20" t="s">
        <v>30</v>
      </c>
      <c r="D10" s="20" t="s">
        <v>31</v>
      </c>
      <c r="E10" s="20" t="s">
        <v>42</v>
      </c>
      <c r="F10" s="20" t="s">
        <v>97</v>
      </c>
      <c r="G10" s="20" t="s">
        <v>98</v>
      </c>
    </row>
    <row r="11" spans="1:16" x14ac:dyDescent="0.2">
      <c r="A11" s="38" t="s">
        <v>99</v>
      </c>
      <c r="B11" s="38" t="s">
        <v>174</v>
      </c>
      <c r="C11" s="38">
        <v>1040</v>
      </c>
      <c r="D11" s="38">
        <v>135</v>
      </c>
      <c r="E11" s="38">
        <v>186</v>
      </c>
      <c r="F11" s="38">
        <v>1040</v>
      </c>
      <c r="G11" s="38">
        <v>3143</v>
      </c>
    </row>
    <row r="12" spans="1:16" x14ac:dyDescent="0.2">
      <c r="A12" s="38" t="s">
        <v>101</v>
      </c>
      <c r="B12" s="38" t="s">
        <v>144</v>
      </c>
      <c r="C12" s="38">
        <v>687</v>
      </c>
      <c r="D12" s="38">
        <v>462</v>
      </c>
      <c r="E12" s="38">
        <v>312</v>
      </c>
      <c r="F12" s="38">
        <v>687</v>
      </c>
      <c r="G12" s="38">
        <v>5025</v>
      </c>
    </row>
    <row r="13" spans="1:16" x14ac:dyDescent="0.2">
      <c r="A13" s="38" t="s">
        <v>103</v>
      </c>
      <c r="B13" s="38" t="s">
        <v>185</v>
      </c>
      <c r="C13" s="38">
        <v>236</v>
      </c>
      <c r="D13" s="38">
        <v>68</v>
      </c>
      <c r="E13" s="38">
        <v>78</v>
      </c>
      <c r="F13" s="38">
        <v>236</v>
      </c>
      <c r="G13" s="38">
        <v>1446</v>
      </c>
    </row>
    <row r="14" spans="1:16" x14ac:dyDescent="0.2">
      <c r="A14" s="38" t="s">
        <v>105</v>
      </c>
      <c r="B14" s="38" t="s">
        <v>186</v>
      </c>
      <c r="C14" s="38">
        <v>191</v>
      </c>
      <c r="D14" s="38">
        <v>218</v>
      </c>
      <c r="E14" s="38">
        <v>204</v>
      </c>
      <c r="F14" s="38">
        <v>191</v>
      </c>
      <c r="G14" s="38">
        <v>4074</v>
      </c>
    </row>
    <row r="15" spans="1:16" x14ac:dyDescent="0.2">
      <c r="A15" s="38" t="s">
        <v>107</v>
      </c>
      <c r="B15" s="38" t="s">
        <v>176</v>
      </c>
      <c r="C15" s="38">
        <v>189</v>
      </c>
      <c r="D15" s="38">
        <v>56</v>
      </c>
      <c r="E15" s="38">
        <v>165</v>
      </c>
      <c r="F15" s="38">
        <v>189</v>
      </c>
      <c r="G15" s="38">
        <v>1136</v>
      </c>
    </row>
    <row r="16" spans="1:16" x14ac:dyDescent="0.2">
      <c r="A16" s="38" t="s">
        <v>109</v>
      </c>
      <c r="B16" s="38" t="s">
        <v>126</v>
      </c>
      <c r="C16" s="38">
        <v>145</v>
      </c>
      <c r="D16" s="38">
        <v>68</v>
      </c>
      <c r="E16" s="38">
        <v>147</v>
      </c>
      <c r="F16" s="38">
        <v>145</v>
      </c>
      <c r="G16" s="38">
        <v>1385</v>
      </c>
    </row>
    <row r="17" spans="1:7" x14ac:dyDescent="0.2">
      <c r="A17" s="38" t="s">
        <v>111</v>
      </c>
      <c r="B17" s="38" t="s">
        <v>187</v>
      </c>
      <c r="C17" s="38">
        <v>109</v>
      </c>
      <c r="D17" s="38">
        <v>33</v>
      </c>
      <c r="E17" s="38">
        <v>31</v>
      </c>
      <c r="F17" s="38">
        <v>109</v>
      </c>
      <c r="G17" s="38">
        <v>622</v>
      </c>
    </row>
    <row r="18" spans="1:7" x14ac:dyDescent="0.2">
      <c r="A18" s="38" t="s">
        <v>113</v>
      </c>
      <c r="B18" s="38" t="s">
        <v>150</v>
      </c>
      <c r="C18" s="38">
        <v>105</v>
      </c>
      <c r="D18" s="38">
        <v>118</v>
      </c>
      <c r="E18" s="38">
        <v>179</v>
      </c>
      <c r="F18" s="38">
        <v>105</v>
      </c>
      <c r="G18" s="38">
        <v>2964</v>
      </c>
    </row>
    <row r="19" spans="1:7" x14ac:dyDescent="0.2">
      <c r="A19" s="38" t="s">
        <v>115</v>
      </c>
      <c r="B19" s="38" t="s">
        <v>177</v>
      </c>
      <c r="C19" s="38">
        <v>55</v>
      </c>
      <c r="D19" s="38">
        <v>44</v>
      </c>
      <c r="E19" s="38">
        <v>98</v>
      </c>
      <c r="F19" s="38">
        <v>55</v>
      </c>
      <c r="G19" s="38">
        <v>591</v>
      </c>
    </row>
    <row r="20" spans="1:7" x14ac:dyDescent="0.2">
      <c r="A20" s="38" t="s">
        <v>117</v>
      </c>
      <c r="B20" s="38" t="s">
        <v>106</v>
      </c>
      <c r="C20" s="38">
        <v>49</v>
      </c>
      <c r="D20" s="38">
        <v>1</v>
      </c>
      <c r="E20" s="38">
        <v>0</v>
      </c>
      <c r="F20" s="38">
        <v>49</v>
      </c>
      <c r="G20" s="38">
        <v>70</v>
      </c>
    </row>
    <row r="21" spans="1:7" x14ac:dyDescent="0.2">
      <c r="A21" s="38" t="s">
        <v>119</v>
      </c>
      <c r="B21" s="38" t="s">
        <v>188</v>
      </c>
      <c r="C21" s="38">
        <v>34</v>
      </c>
      <c r="D21" s="38">
        <v>48</v>
      </c>
      <c r="E21" s="38">
        <v>78</v>
      </c>
      <c r="F21" s="38">
        <v>34</v>
      </c>
      <c r="G21" s="38">
        <v>732</v>
      </c>
    </row>
    <row r="22" spans="1:7" x14ac:dyDescent="0.2">
      <c r="A22" s="38" t="s">
        <v>121</v>
      </c>
      <c r="B22" s="38" t="s">
        <v>189</v>
      </c>
      <c r="C22" s="38">
        <v>29</v>
      </c>
      <c r="D22" s="38">
        <v>10</v>
      </c>
      <c r="E22" s="38">
        <v>49</v>
      </c>
      <c r="F22" s="38">
        <v>29</v>
      </c>
      <c r="G22" s="38">
        <v>251</v>
      </c>
    </row>
    <row r="23" spans="1:7" x14ac:dyDescent="0.2">
      <c r="A23" s="38" t="s">
        <v>123</v>
      </c>
      <c r="B23" s="38" t="s">
        <v>190</v>
      </c>
      <c r="C23" s="38">
        <v>20</v>
      </c>
      <c r="D23" s="38">
        <v>23</v>
      </c>
      <c r="E23" s="38">
        <v>53</v>
      </c>
      <c r="F23" s="38">
        <v>20</v>
      </c>
      <c r="G23" s="38">
        <v>431</v>
      </c>
    </row>
    <row r="24" spans="1:7" x14ac:dyDescent="0.2">
      <c r="A24" s="38" t="s">
        <v>125</v>
      </c>
      <c r="B24" s="38" t="s">
        <v>191</v>
      </c>
      <c r="C24" s="38">
        <v>17</v>
      </c>
      <c r="D24" s="38">
        <v>3</v>
      </c>
      <c r="E24" s="38">
        <v>38</v>
      </c>
      <c r="F24" s="38">
        <v>17</v>
      </c>
      <c r="G24" s="38">
        <v>279</v>
      </c>
    </row>
    <row r="25" spans="1:7" x14ac:dyDescent="0.2">
      <c r="A25" s="38" t="s">
        <v>127</v>
      </c>
      <c r="B25" s="38" t="s">
        <v>192</v>
      </c>
      <c r="C25" s="38">
        <v>16</v>
      </c>
      <c r="D25" s="38">
        <v>0</v>
      </c>
      <c r="E25" s="38">
        <v>4</v>
      </c>
      <c r="F25" s="38">
        <v>16</v>
      </c>
      <c r="G25" s="38">
        <v>59</v>
      </c>
    </row>
    <row r="26" spans="1:7" x14ac:dyDescent="0.2">
      <c r="A26" s="38" t="s">
        <v>129</v>
      </c>
      <c r="B26" s="38" t="s">
        <v>160</v>
      </c>
      <c r="C26" s="38">
        <v>20</v>
      </c>
      <c r="D26" s="38">
        <v>41</v>
      </c>
      <c r="E26" s="38">
        <v>179</v>
      </c>
      <c r="F26" s="38">
        <v>20</v>
      </c>
      <c r="G26" s="38">
        <v>1649</v>
      </c>
    </row>
    <row r="27" spans="1:7" x14ac:dyDescent="0.2">
      <c r="A27" s="39" t="s">
        <v>29</v>
      </c>
      <c r="B27" s="39" t="s">
        <v>161</v>
      </c>
      <c r="C27" s="39">
        <v>2942</v>
      </c>
      <c r="D27" s="39">
        <v>1328</v>
      </c>
      <c r="E27" s="39">
        <v>1801</v>
      </c>
      <c r="F27" s="39">
        <v>2942</v>
      </c>
      <c r="G27" s="39">
        <v>23857</v>
      </c>
    </row>
    <row r="28" spans="1:7" x14ac:dyDescent="0.2">
      <c r="A28" s="96" t="s">
        <v>162</v>
      </c>
      <c r="B28" s="96"/>
      <c r="C28" s="96"/>
      <c r="D28" s="96"/>
      <c r="E28" s="96"/>
      <c r="F28" s="96"/>
      <c r="G28" s="96"/>
    </row>
    <row r="29" spans="1:7" x14ac:dyDescent="0.2">
      <c r="A29" s="96" t="s">
        <v>58</v>
      </c>
      <c r="B29" s="96"/>
      <c r="C29" s="96"/>
      <c r="D29" s="96"/>
      <c r="E29" s="96"/>
      <c r="F29" s="96"/>
      <c r="G29" s="96"/>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194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0" t="s">
        <v>95</v>
      </c>
      <c r="B10" s="40" t="s">
        <v>96</v>
      </c>
      <c r="C10" s="20" t="s">
        <v>30</v>
      </c>
      <c r="D10" s="20" t="s">
        <v>31</v>
      </c>
      <c r="E10" s="20" t="s">
        <v>42</v>
      </c>
      <c r="F10" s="20" t="s">
        <v>97</v>
      </c>
      <c r="G10" s="20" t="s">
        <v>98</v>
      </c>
    </row>
    <row r="11" spans="1:16" x14ac:dyDescent="0.2">
      <c r="A11" s="40" t="s">
        <v>99</v>
      </c>
      <c r="B11" s="40" t="s">
        <v>100</v>
      </c>
      <c r="C11" s="40">
        <v>153</v>
      </c>
      <c r="D11" s="40">
        <v>129</v>
      </c>
      <c r="E11" s="40">
        <v>125</v>
      </c>
      <c r="F11" s="40">
        <v>153</v>
      </c>
      <c r="G11" s="40">
        <v>3142</v>
      </c>
    </row>
    <row r="12" spans="1:16" x14ac:dyDescent="0.2">
      <c r="A12" s="40" t="s">
        <v>101</v>
      </c>
      <c r="B12" s="40" t="s">
        <v>158</v>
      </c>
      <c r="C12" s="40">
        <v>47</v>
      </c>
      <c r="D12" s="40">
        <v>18</v>
      </c>
      <c r="E12" s="40">
        <v>30</v>
      </c>
      <c r="F12" s="40">
        <v>47</v>
      </c>
      <c r="G12" s="40">
        <v>480</v>
      </c>
    </row>
    <row r="13" spans="1:16" x14ac:dyDescent="0.2">
      <c r="A13" s="40" t="s">
        <v>103</v>
      </c>
      <c r="B13" s="40" t="s">
        <v>195</v>
      </c>
      <c r="C13" s="40">
        <v>39</v>
      </c>
      <c r="D13" s="40">
        <v>5</v>
      </c>
      <c r="E13" s="40">
        <v>54</v>
      </c>
      <c r="F13" s="40">
        <v>39</v>
      </c>
      <c r="G13" s="40">
        <v>343</v>
      </c>
    </row>
    <row r="14" spans="1:16" x14ac:dyDescent="0.2">
      <c r="A14" s="40" t="s">
        <v>105</v>
      </c>
      <c r="B14" s="40" t="s">
        <v>196</v>
      </c>
      <c r="C14" s="40">
        <v>33</v>
      </c>
      <c r="D14" s="40">
        <v>27</v>
      </c>
      <c r="E14" s="40">
        <v>20</v>
      </c>
      <c r="F14" s="40">
        <v>33</v>
      </c>
      <c r="G14" s="40">
        <v>581</v>
      </c>
    </row>
    <row r="15" spans="1:16" x14ac:dyDescent="0.2">
      <c r="A15" s="40" t="s">
        <v>107</v>
      </c>
      <c r="B15" s="40" t="s">
        <v>176</v>
      </c>
      <c r="C15" s="40">
        <v>20</v>
      </c>
      <c r="D15" s="40">
        <v>17</v>
      </c>
      <c r="E15" s="40">
        <v>27</v>
      </c>
      <c r="F15" s="40">
        <v>20</v>
      </c>
      <c r="G15" s="40">
        <v>255</v>
      </c>
    </row>
    <row r="16" spans="1:16" x14ac:dyDescent="0.2">
      <c r="A16" s="40" t="s">
        <v>109</v>
      </c>
      <c r="B16" s="40" t="s">
        <v>197</v>
      </c>
      <c r="C16" s="40">
        <v>16</v>
      </c>
      <c r="D16" s="40">
        <v>8</v>
      </c>
      <c r="E16" s="40">
        <v>29</v>
      </c>
      <c r="F16" s="40">
        <v>16</v>
      </c>
      <c r="G16" s="40">
        <v>192</v>
      </c>
    </row>
    <row r="17" spans="1:7" x14ac:dyDescent="0.2">
      <c r="A17" s="40" t="s">
        <v>111</v>
      </c>
      <c r="B17" s="40" t="s">
        <v>185</v>
      </c>
      <c r="C17" s="40">
        <v>16</v>
      </c>
      <c r="D17" s="40">
        <v>4</v>
      </c>
      <c r="E17" s="40">
        <v>17</v>
      </c>
      <c r="F17" s="40">
        <v>16</v>
      </c>
      <c r="G17" s="40">
        <v>45</v>
      </c>
    </row>
    <row r="18" spans="1:7" x14ac:dyDescent="0.2">
      <c r="A18" s="40" t="s">
        <v>113</v>
      </c>
      <c r="B18" s="40" t="s">
        <v>126</v>
      </c>
      <c r="C18" s="40">
        <v>10</v>
      </c>
      <c r="D18" s="40">
        <v>12</v>
      </c>
      <c r="E18" s="40">
        <v>8</v>
      </c>
      <c r="F18" s="40">
        <v>10</v>
      </c>
      <c r="G18" s="40">
        <v>122</v>
      </c>
    </row>
    <row r="19" spans="1:7" x14ac:dyDescent="0.2">
      <c r="A19" s="40" t="s">
        <v>115</v>
      </c>
      <c r="B19" s="40" t="s">
        <v>198</v>
      </c>
      <c r="C19" s="40">
        <v>9</v>
      </c>
      <c r="D19" s="40">
        <v>10</v>
      </c>
      <c r="E19" s="40">
        <v>3</v>
      </c>
      <c r="F19" s="40">
        <v>9</v>
      </c>
      <c r="G19" s="40">
        <v>122</v>
      </c>
    </row>
    <row r="20" spans="1:7" x14ac:dyDescent="0.2">
      <c r="A20" s="40" t="s">
        <v>117</v>
      </c>
      <c r="B20" s="40" t="s">
        <v>142</v>
      </c>
      <c r="C20" s="40">
        <v>5</v>
      </c>
      <c r="D20" s="40">
        <v>6</v>
      </c>
      <c r="E20" s="40">
        <v>5</v>
      </c>
      <c r="F20" s="40">
        <v>5</v>
      </c>
      <c r="G20" s="40">
        <v>198</v>
      </c>
    </row>
    <row r="21" spans="1:7" x14ac:dyDescent="0.2">
      <c r="A21" s="40" t="s">
        <v>119</v>
      </c>
      <c r="B21" s="40" t="s">
        <v>190</v>
      </c>
      <c r="C21" s="40">
        <v>5</v>
      </c>
      <c r="D21" s="40">
        <v>4</v>
      </c>
      <c r="E21" s="40">
        <v>0</v>
      </c>
      <c r="F21" s="40">
        <v>5</v>
      </c>
      <c r="G21" s="40">
        <v>43</v>
      </c>
    </row>
    <row r="22" spans="1:7" x14ac:dyDescent="0.2">
      <c r="A22" s="40" t="s">
        <v>121</v>
      </c>
      <c r="B22" s="40" t="s">
        <v>199</v>
      </c>
      <c r="C22" s="40">
        <v>4</v>
      </c>
      <c r="D22" s="40">
        <v>1</v>
      </c>
      <c r="E22" s="40">
        <v>3</v>
      </c>
      <c r="F22" s="40">
        <v>4</v>
      </c>
      <c r="G22" s="40">
        <v>25</v>
      </c>
    </row>
    <row r="23" spans="1:7" x14ac:dyDescent="0.2">
      <c r="A23" s="40" t="s">
        <v>123</v>
      </c>
      <c r="B23" s="40" t="s">
        <v>200</v>
      </c>
      <c r="C23" s="40">
        <v>3</v>
      </c>
      <c r="D23" s="40">
        <v>0</v>
      </c>
      <c r="E23" s="40">
        <v>2</v>
      </c>
      <c r="F23" s="40">
        <v>3</v>
      </c>
      <c r="G23" s="40">
        <v>25</v>
      </c>
    </row>
    <row r="24" spans="1:7" x14ac:dyDescent="0.2">
      <c r="A24" s="40" t="s">
        <v>125</v>
      </c>
      <c r="B24" s="40" t="s">
        <v>201</v>
      </c>
      <c r="C24" s="40">
        <v>2</v>
      </c>
      <c r="D24" s="40">
        <v>0</v>
      </c>
      <c r="E24" s="40">
        <v>1</v>
      </c>
      <c r="F24" s="40">
        <v>2</v>
      </c>
      <c r="G24" s="40">
        <v>32</v>
      </c>
    </row>
    <row r="25" spans="1:7" x14ac:dyDescent="0.2">
      <c r="A25" s="40" t="s">
        <v>127</v>
      </c>
      <c r="B25" s="40" t="s">
        <v>182</v>
      </c>
      <c r="C25" s="40">
        <v>1</v>
      </c>
      <c r="D25" s="40">
        <v>9</v>
      </c>
      <c r="E25" s="40">
        <v>19</v>
      </c>
      <c r="F25" s="40">
        <v>1</v>
      </c>
      <c r="G25" s="40">
        <v>297</v>
      </c>
    </row>
    <row r="26" spans="1:7" x14ac:dyDescent="0.2">
      <c r="A26" s="40" t="s">
        <v>129</v>
      </c>
      <c r="B26" s="40" t="s">
        <v>202</v>
      </c>
      <c r="C26" s="40">
        <v>1</v>
      </c>
      <c r="D26" s="40">
        <v>2</v>
      </c>
      <c r="E26" s="40">
        <v>10</v>
      </c>
      <c r="F26" s="40">
        <v>1</v>
      </c>
      <c r="G26" s="40">
        <v>46</v>
      </c>
    </row>
    <row r="27" spans="1:7" x14ac:dyDescent="0.2">
      <c r="A27" s="40" t="s">
        <v>131</v>
      </c>
      <c r="B27" s="40" t="s">
        <v>203</v>
      </c>
      <c r="C27" s="40">
        <v>1</v>
      </c>
      <c r="D27" s="40">
        <v>0</v>
      </c>
      <c r="E27" s="40">
        <v>1</v>
      </c>
      <c r="F27" s="40">
        <v>1</v>
      </c>
      <c r="G27" s="40">
        <v>14</v>
      </c>
    </row>
    <row r="28" spans="1:7" x14ac:dyDescent="0.2">
      <c r="A28" s="40" t="s">
        <v>133</v>
      </c>
      <c r="B28" s="40" t="s">
        <v>204</v>
      </c>
      <c r="C28" s="40">
        <v>1</v>
      </c>
      <c r="D28" s="40">
        <v>4</v>
      </c>
      <c r="E28" s="40">
        <v>4</v>
      </c>
      <c r="F28" s="40">
        <v>1</v>
      </c>
      <c r="G28" s="40">
        <v>31</v>
      </c>
    </row>
    <row r="29" spans="1:7" x14ac:dyDescent="0.2">
      <c r="A29" s="40" t="s">
        <v>135</v>
      </c>
      <c r="B29" s="40" t="s">
        <v>205</v>
      </c>
      <c r="C29" s="40">
        <v>1</v>
      </c>
      <c r="D29" s="40">
        <v>9</v>
      </c>
      <c r="E29" s="40">
        <v>33</v>
      </c>
      <c r="F29" s="40">
        <v>1</v>
      </c>
      <c r="G29" s="40">
        <v>87</v>
      </c>
    </row>
    <row r="30" spans="1:7" x14ac:dyDescent="0.2">
      <c r="A30" s="40" t="s">
        <v>137</v>
      </c>
      <c r="B30" s="40" t="s">
        <v>206</v>
      </c>
      <c r="C30" s="40">
        <v>0</v>
      </c>
      <c r="D30" s="40">
        <v>0</v>
      </c>
      <c r="E30" s="40">
        <v>0</v>
      </c>
      <c r="F30" s="40">
        <v>0</v>
      </c>
      <c r="G30" s="40">
        <v>0</v>
      </c>
    </row>
    <row r="31" spans="1:7" x14ac:dyDescent="0.2">
      <c r="A31" s="40" t="s">
        <v>139</v>
      </c>
      <c r="B31" s="40" t="s">
        <v>160</v>
      </c>
      <c r="C31" s="40">
        <v>0</v>
      </c>
      <c r="D31" s="40">
        <v>3</v>
      </c>
      <c r="E31" s="40">
        <v>3</v>
      </c>
      <c r="F31" s="40">
        <v>0</v>
      </c>
      <c r="G31" s="40">
        <v>250</v>
      </c>
    </row>
    <row r="32" spans="1:7" x14ac:dyDescent="0.2">
      <c r="A32" s="41" t="s">
        <v>29</v>
      </c>
      <c r="B32" s="41" t="s">
        <v>161</v>
      </c>
      <c r="C32" s="41">
        <v>367</v>
      </c>
      <c r="D32" s="41">
        <v>268</v>
      </c>
      <c r="E32" s="41">
        <v>394</v>
      </c>
      <c r="F32" s="41">
        <v>367</v>
      </c>
      <c r="G32" s="41">
        <v>6330</v>
      </c>
    </row>
    <row r="33" spans="1:7" x14ac:dyDescent="0.2">
      <c r="A33" s="96" t="s">
        <v>162</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208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2" t="s">
        <v>95</v>
      </c>
      <c r="B10" s="42" t="s">
        <v>96</v>
      </c>
      <c r="C10" s="20" t="s">
        <v>30</v>
      </c>
      <c r="D10" s="20" t="s">
        <v>31</v>
      </c>
      <c r="E10" s="20" t="s">
        <v>42</v>
      </c>
      <c r="F10" s="20" t="s">
        <v>97</v>
      </c>
      <c r="G10" s="20" t="s">
        <v>98</v>
      </c>
    </row>
    <row r="11" spans="1:16" x14ac:dyDescent="0.2">
      <c r="A11" s="42" t="s">
        <v>99</v>
      </c>
      <c r="B11" s="42" t="s">
        <v>209</v>
      </c>
      <c r="C11" s="42">
        <v>1007</v>
      </c>
      <c r="D11" s="42">
        <v>1254</v>
      </c>
      <c r="E11" s="42">
        <v>671</v>
      </c>
      <c r="F11" s="42">
        <v>1007</v>
      </c>
      <c r="G11" s="42">
        <v>9053</v>
      </c>
    </row>
    <row r="12" spans="1:16" x14ac:dyDescent="0.2">
      <c r="A12" s="42" t="s">
        <v>101</v>
      </c>
      <c r="B12" s="42" t="s">
        <v>210</v>
      </c>
      <c r="C12" s="42">
        <v>828</v>
      </c>
      <c r="D12" s="42">
        <v>711</v>
      </c>
      <c r="E12" s="42">
        <v>623</v>
      </c>
      <c r="F12" s="42">
        <v>828</v>
      </c>
      <c r="G12" s="42">
        <v>6057</v>
      </c>
    </row>
    <row r="13" spans="1:16" x14ac:dyDescent="0.2">
      <c r="A13" s="42" t="s">
        <v>103</v>
      </c>
      <c r="B13" s="42" t="s">
        <v>211</v>
      </c>
      <c r="C13" s="42">
        <v>790</v>
      </c>
      <c r="D13" s="42">
        <v>347</v>
      </c>
      <c r="E13" s="42">
        <v>188</v>
      </c>
      <c r="F13" s="42">
        <v>790</v>
      </c>
      <c r="G13" s="42">
        <v>4054</v>
      </c>
    </row>
    <row r="14" spans="1:16" x14ac:dyDescent="0.2">
      <c r="A14" s="42" t="s">
        <v>105</v>
      </c>
      <c r="B14" s="42" t="s">
        <v>140</v>
      </c>
      <c r="C14" s="42">
        <v>643</v>
      </c>
      <c r="D14" s="42">
        <v>565</v>
      </c>
      <c r="E14" s="42">
        <v>553</v>
      </c>
      <c r="F14" s="42">
        <v>643</v>
      </c>
      <c r="G14" s="42">
        <v>8950</v>
      </c>
    </row>
    <row r="15" spans="1:16" x14ac:dyDescent="0.2">
      <c r="A15" s="42" t="s">
        <v>107</v>
      </c>
      <c r="B15" s="42" t="s">
        <v>124</v>
      </c>
      <c r="C15" s="42">
        <v>320</v>
      </c>
      <c r="D15" s="42">
        <v>191</v>
      </c>
      <c r="E15" s="42">
        <v>325</v>
      </c>
      <c r="F15" s="42">
        <v>320</v>
      </c>
      <c r="G15" s="42">
        <v>3569</v>
      </c>
    </row>
    <row r="16" spans="1:16" x14ac:dyDescent="0.2">
      <c r="A16" s="42" t="s">
        <v>109</v>
      </c>
      <c r="B16" s="42" t="s">
        <v>120</v>
      </c>
      <c r="C16" s="42">
        <v>278</v>
      </c>
      <c r="D16" s="42">
        <v>195</v>
      </c>
      <c r="E16" s="42">
        <v>317</v>
      </c>
      <c r="F16" s="42">
        <v>278</v>
      </c>
      <c r="G16" s="42">
        <v>2493</v>
      </c>
    </row>
    <row r="17" spans="1:7" x14ac:dyDescent="0.2">
      <c r="A17" s="42" t="s">
        <v>111</v>
      </c>
      <c r="B17" s="42" t="s">
        <v>212</v>
      </c>
      <c r="C17" s="42">
        <v>264</v>
      </c>
      <c r="D17" s="42">
        <v>1</v>
      </c>
      <c r="E17" s="42">
        <v>122</v>
      </c>
      <c r="F17" s="42">
        <v>264</v>
      </c>
      <c r="G17" s="42">
        <v>2457</v>
      </c>
    </row>
    <row r="18" spans="1:7" x14ac:dyDescent="0.2">
      <c r="A18" s="42" t="s">
        <v>113</v>
      </c>
      <c r="B18" s="42" t="s">
        <v>213</v>
      </c>
      <c r="C18" s="42">
        <v>259</v>
      </c>
      <c r="D18" s="42">
        <v>0</v>
      </c>
      <c r="E18" s="42">
        <v>14</v>
      </c>
      <c r="F18" s="42">
        <v>259</v>
      </c>
      <c r="G18" s="42">
        <v>812</v>
      </c>
    </row>
    <row r="19" spans="1:7" x14ac:dyDescent="0.2">
      <c r="A19" s="42" t="s">
        <v>115</v>
      </c>
      <c r="B19" s="42" t="s">
        <v>214</v>
      </c>
      <c r="C19" s="42">
        <v>211</v>
      </c>
      <c r="D19" s="42">
        <v>230</v>
      </c>
      <c r="E19" s="42">
        <v>408</v>
      </c>
      <c r="F19" s="42">
        <v>211</v>
      </c>
      <c r="G19" s="42">
        <v>2680</v>
      </c>
    </row>
    <row r="20" spans="1:7" x14ac:dyDescent="0.2">
      <c r="A20" s="42" t="s">
        <v>117</v>
      </c>
      <c r="B20" s="42" t="s">
        <v>215</v>
      </c>
      <c r="C20" s="42">
        <v>189</v>
      </c>
      <c r="D20" s="42">
        <v>737</v>
      </c>
      <c r="E20" s="42">
        <v>277</v>
      </c>
      <c r="F20" s="42">
        <v>189</v>
      </c>
      <c r="G20" s="42">
        <v>5080</v>
      </c>
    </row>
    <row r="21" spans="1:7" x14ac:dyDescent="0.2">
      <c r="A21" s="42" t="s">
        <v>119</v>
      </c>
      <c r="B21" s="42" t="s">
        <v>216</v>
      </c>
      <c r="C21" s="42">
        <v>160</v>
      </c>
      <c r="D21" s="42">
        <v>54</v>
      </c>
      <c r="E21" s="42">
        <v>276</v>
      </c>
      <c r="F21" s="42">
        <v>160</v>
      </c>
      <c r="G21" s="42">
        <v>1421</v>
      </c>
    </row>
    <row r="22" spans="1:7" x14ac:dyDescent="0.2">
      <c r="A22" s="42" t="s">
        <v>121</v>
      </c>
      <c r="B22" s="42" t="s">
        <v>217</v>
      </c>
      <c r="C22" s="42">
        <v>91</v>
      </c>
      <c r="D22" s="42">
        <v>0</v>
      </c>
      <c r="E22" s="42">
        <v>0</v>
      </c>
      <c r="F22" s="42">
        <v>91</v>
      </c>
      <c r="G22" s="42">
        <v>443</v>
      </c>
    </row>
    <row r="23" spans="1:7" x14ac:dyDescent="0.2">
      <c r="A23" s="42" t="s">
        <v>123</v>
      </c>
      <c r="B23" s="42" t="s">
        <v>218</v>
      </c>
      <c r="C23" s="42">
        <v>80</v>
      </c>
      <c r="D23" s="42">
        <v>168</v>
      </c>
      <c r="E23" s="42">
        <v>0</v>
      </c>
      <c r="F23" s="42">
        <v>80</v>
      </c>
      <c r="G23" s="42">
        <v>1906</v>
      </c>
    </row>
    <row r="24" spans="1:7" x14ac:dyDescent="0.2">
      <c r="A24" s="42" t="s">
        <v>125</v>
      </c>
      <c r="B24" s="42" t="s">
        <v>219</v>
      </c>
      <c r="C24" s="42">
        <v>80</v>
      </c>
      <c r="D24" s="42">
        <v>20</v>
      </c>
      <c r="E24" s="42">
        <v>0</v>
      </c>
      <c r="F24" s="42">
        <v>80</v>
      </c>
      <c r="G24" s="42">
        <v>172</v>
      </c>
    </row>
    <row r="25" spans="1:7" x14ac:dyDescent="0.2">
      <c r="A25" s="42" t="s">
        <v>127</v>
      </c>
      <c r="B25" s="42" t="s">
        <v>220</v>
      </c>
      <c r="C25" s="42">
        <v>61</v>
      </c>
      <c r="D25" s="42">
        <v>529</v>
      </c>
      <c r="E25" s="42">
        <v>1</v>
      </c>
      <c r="F25" s="42">
        <v>61</v>
      </c>
      <c r="G25" s="42">
        <v>5287</v>
      </c>
    </row>
    <row r="26" spans="1:7" x14ac:dyDescent="0.2">
      <c r="A26" s="42" t="s">
        <v>129</v>
      </c>
      <c r="B26" s="42" t="s">
        <v>221</v>
      </c>
      <c r="C26" s="42">
        <v>55</v>
      </c>
      <c r="D26" s="42">
        <v>0</v>
      </c>
      <c r="E26" s="42">
        <v>0</v>
      </c>
      <c r="F26" s="42">
        <v>55</v>
      </c>
      <c r="G26" s="42">
        <v>178</v>
      </c>
    </row>
    <row r="27" spans="1:7" x14ac:dyDescent="0.2">
      <c r="A27" s="42" t="s">
        <v>131</v>
      </c>
      <c r="B27" s="42" t="s">
        <v>222</v>
      </c>
      <c r="C27" s="42">
        <v>28</v>
      </c>
      <c r="D27" s="42">
        <v>14</v>
      </c>
      <c r="E27" s="42">
        <v>28</v>
      </c>
      <c r="F27" s="42">
        <v>28</v>
      </c>
      <c r="G27" s="42">
        <v>306</v>
      </c>
    </row>
    <row r="28" spans="1:7" x14ac:dyDescent="0.2">
      <c r="A28" s="42" t="s">
        <v>133</v>
      </c>
      <c r="B28" s="42" t="s">
        <v>223</v>
      </c>
      <c r="C28" s="42">
        <v>27</v>
      </c>
      <c r="D28" s="42">
        <v>0</v>
      </c>
      <c r="E28" s="42">
        <v>41</v>
      </c>
      <c r="F28" s="42">
        <v>27</v>
      </c>
      <c r="G28" s="42">
        <v>128</v>
      </c>
    </row>
    <row r="29" spans="1:7" x14ac:dyDescent="0.2">
      <c r="A29" s="42" t="s">
        <v>135</v>
      </c>
      <c r="B29" s="42" t="s">
        <v>224</v>
      </c>
      <c r="C29" s="42">
        <v>17</v>
      </c>
      <c r="D29" s="42">
        <v>90</v>
      </c>
      <c r="E29" s="42">
        <v>12</v>
      </c>
      <c r="F29" s="42">
        <v>17</v>
      </c>
      <c r="G29" s="42">
        <v>273</v>
      </c>
    </row>
    <row r="30" spans="1:7" x14ac:dyDescent="0.2">
      <c r="A30" s="42" t="s">
        <v>137</v>
      </c>
      <c r="B30" s="42" t="s">
        <v>225</v>
      </c>
      <c r="C30" s="42">
        <v>13</v>
      </c>
      <c r="D30" s="42">
        <v>47</v>
      </c>
      <c r="E30" s="42">
        <v>89</v>
      </c>
      <c r="F30" s="42">
        <v>13</v>
      </c>
      <c r="G30" s="42">
        <v>216</v>
      </c>
    </row>
    <row r="31" spans="1:7" x14ac:dyDescent="0.2">
      <c r="A31" s="42" t="s">
        <v>139</v>
      </c>
      <c r="B31" s="42" t="s">
        <v>160</v>
      </c>
      <c r="C31" s="42">
        <v>16</v>
      </c>
      <c r="D31" s="42">
        <v>794</v>
      </c>
      <c r="E31" s="42">
        <v>77</v>
      </c>
      <c r="F31" s="42">
        <v>16</v>
      </c>
      <c r="G31" s="42">
        <v>6369</v>
      </c>
    </row>
    <row r="32" spans="1:7" x14ac:dyDescent="0.2">
      <c r="A32" s="43" t="s">
        <v>29</v>
      </c>
      <c r="B32" s="43" t="s">
        <v>161</v>
      </c>
      <c r="C32" s="43">
        <v>5417</v>
      </c>
      <c r="D32" s="43">
        <v>5947</v>
      </c>
      <c r="E32" s="43">
        <v>4022</v>
      </c>
      <c r="F32" s="43">
        <v>5417</v>
      </c>
      <c r="G32" s="43">
        <v>61904</v>
      </c>
    </row>
    <row r="33" spans="1:7" x14ac:dyDescent="0.2">
      <c r="A33" s="96" t="s">
        <v>162</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5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227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4" t="s">
        <v>96</v>
      </c>
      <c r="B10" s="44" t="s">
        <v>228</v>
      </c>
      <c r="C10" s="20" t="s">
        <v>30</v>
      </c>
      <c r="D10" s="20" t="s">
        <v>31</v>
      </c>
      <c r="E10" s="20" t="s">
        <v>42</v>
      </c>
      <c r="F10" s="20" t="s">
        <v>97</v>
      </c>
      <c r="G10" s="20" t="s">
        <v>98</v>
      </c>
    </row>
    <row r="11" spans="1:16" x14ac:dyDescent="0.2">
      <c r="A11" s="96" t="s">
        <v>100</v>
      </c>
      <c r="B11" s="44" t="s">
        <v>229</v>
      </c>
      <c r="C11" s="44">
        <v>4508</v>
      </c>
      <c r="D11" s="44">
        <v>6467</v>
      </c>
      <c r="E11" s="44">
        <v>2029</v>
      </c>
      <c r="F11" s="44">
        <v>4508</v>
      </c>
      <c r="G11" s="44">
        <v>64266</v>
      </c>
    </row>
    <row r="12" spans="1:16" x14ac:dyDescent="0.2">
      <c r="A12" s="96" t="s">
        <v>100</v>
      </c>
      <c r="B12" s="44" t="s">
        <v>230</v>
      </c>
      <c r="C12" s="44">
        <v>3126</v>
      </c>
      <c r="D12" s="44">
        <v>2825</v>
      </c>
      <c r="E12" s="44">
        <v>805</v>
      </c>
      <c r="F12" s="44">
        <v>3126</v>
      </c>
      <c r="G12" s="44">
        <v>11538</v>
      </c>
    </row>
    <row r="13" spans="1:16" x14ac:dyDescent="0.2">
      <c r="A13" s="96" t="s">
        <v>100</v>
      </c>
      <c r="B13" s="44" t="s">
        <v>231</v>
      </c>
      <c r="C13" s="44">
        <v>2632</v>
      </c>
      <c r="D13" s="44">
        <v>2485</v>
      </c>
      <c r="E13" s="44">
        <v>3125</v>
      </c>
      <c r="F13" s="44">
        <v>2632</v>
      </c>
      <c r="G13" s="44">
        <v>32478</v>
      </c>
    </row>
    <row r="14" spans="1:16" x14ac:dyDescent="0.2">
      <c r="A14" s="96" t="s">
        <v>100</v>
      </c>
      <c r="B14" s="44" t="s">
        <v>232</v>
      </c>
      <c r="C14" s="44">
        <v>1074</v>
      </c>
      <c r="D14" s="44">
        <v>1018</v>
      </c>
      <c r="E14" s="44">
        <v>1133</v>
      </c>
      <c r="F14" s="44">
        <v>1074</v>
      </c>
      <c r="G14" s="44">
        <v>10554</v>
      </c>
    </row>
    <row r="15" spans="1:16" x14ac:dyDescent="0.2">
      <c r="A15" s="96" t="s">
        <v>100</v>
      </c>
      <c r="B15" s="44" t="s">
        <v>160</v>
      </c>
      <c r="C15" s="44">
        <v>1606</v>
      </c>
      <c r="D15" s="44">
        <v>1768</v>
      </c>
      <c r="E15" s="44">
        <v>5049</v>
      </c>
      <c r="F15" s="44">
        <v>1606</v>
      </c>
      <c r="G15" s="44">
        <v>42611</v>
      </c>
    </row>
    <row r="16" spans="1:16" x14ac:dyDescent="0.2">
      <c r="A16" s="96" t="s">
        <v>100</v>
      </c>
      <c r="B16" s="44" t="s">
        <v>29</v>
      </c>
      <c r="C16" s="44">
        <v>12946</v>
      </c>
      <c r="D16" s="44">
        <v>14563</v>
      </c>
      <c r="E16" s="44">
        <v>12141</v>
      </c>
      <c r="F16" s="44">
        <v>12946</v>
      </c>
      <c r="G16" s="44">
        <v>161447</v>
      </c>
    </row>
    <row r="17" spans="1:7" x14ac:dyDescent="0.2">
      <c r="A17" s="96" t="s">
        <v>102</v>
      </c>
      <c r="B17" s="44" t="s">
        <v>233</v>
      </c>
      <c r="C17" s="44">
        <v>2565</v>
      </c>
      <c r="D17" s="44">
        <v>1976</v>
      </c>
      <c r="E17" s="44">
        <v>2296</v>
      </c>
      <c r="F17" s="44">
        <v>2565</v>
      </c>
      <c r="G17" s="44">
        <v>23926</v>
      </c>
    </row>
    <row r="18" spans="1:7" x14ac:dyDescent="0.2">
      <c r="A18" s="96" t="s">
        <v>102</v>
      </c>
      <c r="B18" s="44" t="s">
        <v>234</v>
      </c>
      <c r="C18" s="44">
        <v>1464</v>
      </c>
      <c r="D18" s="44">
        <v>751</v>
      </c>
      <c r="E18" s="44">
        <v>1595</v>
      </c>
      <c r="F18" s="44">
        <v>1464</v>
      </c>
      <c r="G18" s="44">
        <v>9479</v>
      </c>
    </row>
    <row r="19" spans="1:7" x14ac:dyDescent="0.2">
      <c r="A19" s="96" t="s">
        <v>102</v>
      </c>
      <c r="B19" s="44" t="s">
        <v>235</v>
      </c>
      <c r="C19" s="44">
        <v>1192</v>
      </c>
      <c r="D19" s="44">
        <v>334</v>
      </c>
      <c r="E19" s="44">
        <v>962</v>
      </c>
      <c r="F19" s="44">
        <v>1192</v>
      </c>
      <c r="G19" s="44">
        <v>7953</v>
      </c>
    </row>
    <row r="20" spans="1:7" x14ac:dyDescent="0.2">
      <c r="A20" s="96" t="s">
        <v>102</v>
      </c>
      <c r="B20" s="44" t="s">
        <v>236</v>
      </c>
      <c r="C20" s="44">
        <v>1121</v>
      </c>
      <c r="D20" s="44">
        <v>638</v>
      </c>
      <c r="E20" s="44">
        <v>720</v>
      </c>
      <c r="F20" s="44">
        <v>1121</v>
      </c>
      <c r="G20" s="44">
        <v>10512</v>
      </c>
    </row>
    <row r="21" spans="1:7" x14ac:dyDescent="0.2">
      <c r="A21" s="96" t="s">
        <v>102</v>
      </c>
      <c r="B21" s="44" t="s">
        <v>237</v>
      </c>
      <c r="C21" s="44">
        <v>568</v>
      </c>
      <c r="D21" s="44">
        <v>1033</v>
      </c>
      <c r="E21" s="44">
        <v>184</v>
      </c>
      <c r="F21" s="44">
        <v>568</v>
      </c>
      <c r="G21" s="44">
        <v>6946</v>
      </c>
    </row>
    <row r="22" spans="1:7" x14ac:dyDescent="0.2">
      <c r="A22" s="96" t="s">
        <v>102</v>
      </c>
      <c r="B22" s="44" t="s">
        <v>238</v>
      </c>
      <c r="C22" s="44">
        <v>557</v>
      </c>
      <c r="D22" s="44">
        <v>768</v>
      </c>
      <c r="E22" s="44">
        <v>827</v>
      </c>
      <c r="F22" s="44">
        <v>557</v>
      </c>
      <c r="G22" s="44">
        <v>6679</v>
      </c>
    </row>
    <row r="23" spans="1:7" x14ac:dyDescent="0.2">
      <c r="A23" s="96" t="s">
        <v>102</v>
      </c>
      <c r="B23" s="44" t="s">
        <v>160</v>
      </c>
      <c r="C23" s="44">
        <v>952</v>
      </c>
      <c r="D23" s="44">
        <v>365</v>
      </c>
      <c r="E23" s="44">
        <v>1516</v>
      </c>
      <c r="F23" s="44">
        <v>952</v>
      </c>
      <c r="G23" s="44">
        <v>20018</v>
      </c>
    </row>
    <row r="24" spans="1:7" x14ac:dyDescent="0.2">
      <c r="A24" s="96" t="s">
        <v>102</v>
      </c>
      <c r="B24" s="44" t="s">
        <v>29</v>
      </c>
      <c r="C24" s="44">
        <v>8419</v>
      </c>
      <c r="D24" s="44">
        <v>5865</v>
      </c>
      <c r="E24" s="44">
        <v>8100</v>
      </c>
      <c r="F24" s="44">
        <v>8419</v>
      </c>
      <c r="G24" s="44">
        <v>85513</v>
      </c>
    </row>
    <row r="25" spans="1:7" x14ac:dyDescent="0.2">
      <c r="A25" s="96" t="s">
        <v>104</v>
      </c>
      <c r="B25" s="44" t="s">
        <v>239</v>
      </c>
      <c r="C25" s="44">
        <v>3152</v>
      </c>
      <c r="D25" s="44">
        <v>1997</v>
      </c>
      <c r="E25" s="44">
        <v>2635</v>
      </c>
      <c r="F25" s="44">
        <v>3152</v>
      </c>
      <c r="G25" s="44">
        <v>27737</v>
      </c>
    </row>
    <row r="26" spans="1:7" x14ac:dyDescent="0.2">
      <c r="A26" s="96" t="s">
        <v>104</v>
      </c>
      <c r="B26" s="44" t="s">
        <v>240</v>
      </c>
      <c r="C26" s="44">
        <v>1993</v>
      </c>
      <c r="D26" s="44">
        <v>1375</v>
      </c>
      <c r="E26" s="44">
        <v>788</v>
      </c>
      <c r="F26" s="44">
        <v>1993</v>
      </c>
      <c r="G26" s="44">
        <v>14377</v>
      </c>
    </row>
    <row r="27" spans="1:7" x14ac:dyDescent="0.2">
      <c r="A27" s="96" t="s">
        <v>104</v>
      </c>
      <c r="B27" s="44" t="s">
        <v>241</v>
      </c>
      <c r="C27" s="44">
        <v>835</v>
      </c>
      <c r="D27" s="44">
        <v>703</v>
      </c>
      <c r="E27" s="44">
        <v>1222</v>
      </c>
      <c r="F27" s="44">
        <v>835</v>
      </c>
      <c r="G27" s="44">
        <v>9288</v>
      </c>
    </row>
    <row r="28" spans="1:7" x14ac:dyDescent="0.2">
      <c r="A28" s="96" t="s">
        <v>104</v>
      </c>
      <c r="B28" s="44" t="s">
        <v>242</v>
      </c>
      <c r="C28" s="44">
        <v>334</v>
      </c>
      <c r="D28" s="44">
        <v>351</v>
      </c>
      <c r="E28" s="44">
        <v>1178</v>
      </c>
      <c r="F28" s="44">
        <v>334</v>
      </c>
      <c r="G28" s="44">
        <v>5936</v>
      </c>
    </row>
    <row r="29" spans="1:7" x14ac:dyDescent="0.2">
      <c r="A29" s="96" t="s">
        <v>104</v>
      </c>
      <c r="B29" s="44" t="s">
        <v>29</v>
      </c>
      <c r="C29" s="44">
        <v>6314</v>
      </c>
      <c r="D29" s="44">
        <v>4426</v>
      </c>
      <c r="E29" s="44">
        <v>5823</v>
      </c>
      <c r="F29" s="44">
        <v>6314</v>
      </c>
      <c r="G29" s="44">
        <v>57338</v>
      </c>
    </row>
    <row r="30" spans="1:7" x14ac:dyDescent="0.2">
      <c r="A30" s="96" t="s">
        <v>106</v>
      </c>
      <c r="B30" s="44" t="s">
        <v>243</v>
      </c>
      <c r="C30" s="44">
        <v>2030</v>
      </c>
      <c r="D30" s="44">
        <v>924</v>
      </c>
      <c r="E30" s="44">
        <v>1629</v>
      </c>
      <c r="F30" s="44">
        <v>2030</v>
      </c>
      <c r="G30" s="44">
        <v>17801</v>
      </c>
    </row>
    <row r="31" spans="1:7" x14ac:dyDescent="0.2">
      <c r="A31" s="96" t="s">
        <v>106</v>
      </c>
      <c r="B31" s="44" t="s">
        <v>244</v>
      </c>
      <c r="C31" s="44">
        <v>1520</v>
      </c>
      <c r="D31" s="44">
        <v>1009</v>
      </c>
      <c r="E31" s="44">
        <v>2156</v>
      </c>
      <c r="F31" s="44">
        <v>1520</v>
      </c>
      <c r="G31" s="44">
        <v>18537</v>
      </c>
    </row>
    <row r="32" spans="1:7" x14ac:dyDescent="0.2">
      <c r="A32" s="96" t="s">
        <v>106</v>
      </c>
      <c r="B32" s="44" t="s">
        <v>245</v>
      </c>
      <c r="C32" s="44">
        <v>931</v>
      </c>
      <c r="D32" s="44">
        <v>616</v>
      </c>
      <c r="E32" s="44">
        <v>2044</v>
      </c>
      <c r="F32" s="44">
        <v>931</v>
      </c>
      <c r="G32" s="44">
        <v>12530</v>
      </c>
    </row>
    <row r="33" spans="1:7" x14ac:dyDescent="0.2">
      <c r="A33" s="96" t="s">
        <v>106</v>
      </c>
      <c r="B33" s="44" t="s">
        <v>246</v>
      </c>
      <c r="C33" s="44">
        <v>664</v>
      </c>
      <c r="D33" s="44">
        <v>882</v>
      </c>
      <c r="E33" s="44">
        <v>469</v>
      </c>
      <c r="F33" s="44">
        <v>664</v>
      </c>
      <c r="G33" s="44">
        <v>5545</v>
      </c>
    </row>
    <row r="34" spans="1:7" x14ac:dyDescent="0.2">
      <c r="A34" s="96" t="s">
        <v>106</v>
      </c>
      <c r="B34" s="44" t="s">
        <v>247</v>
      </c>
      <c r="C34" s="44">
        <v>612</v>
      </c>
      <c r="D34" s="44">
        <v>1091</v>
      </c>
      <c r="E34" s="44">
        <v>720</v>
      </c>
      <c r="F34" s="44">
        <v>612</v>
      </c>
      <c r="G34" s="44">
        <v>7678</v>
      </c>
    </row>
    <row r="35" spans="1:7" x14ac:dyDescent="0.2">
      <c r="A35" s="96" t="s">
        <v>106</v>
      </c>
      <c r="B35" s="44" t="s">
        <v>160</v>
      </c>
      <c r="C35" s="44">
        <v>540</v>
      </c>
      <c r="D35" s="44">
        <v>572</v>
      </c>
      <c r="E35" s="44">
        <v>591</v>
      </c>
      <c r="F35" s="44">
        <v>540</v>
      </c>
      <c r="G35" s="44">
        <v>6436</v>
      </c>
    </row>
    <row r="36" spans="1:7" x14ac:dyDescent="0.2">
      <c r="A36" s="96" t="s">
        <v>106</v>
      </c>
      <c r="B36" s="44" t="s">
        <v>29</v>
      </c>
      <c r="C36" s="44">
        <v>6297</v>
      </c>
      <c r="D36" s="44">
        <v>5094</v>
      </c>
      <c r="E36" s="44">
        <v>7609</v>
      </c>
      <c r="F36" s="44">
        <v>6297</v>
      </c>
      <c r="G36" s="44">
        <v>68527</v>
      </c>
    </row>
    <row r="37" spans="1:7" x14ac:dyDescent="0.2">
      <c r="A37" s="96" t="s">
        <v>108</v>
      </c>
      <c r="B37" s="44" t="s">
        <v>248</v>
      </c>
      <c r="C37" s="44">
        <v>1444</v>
      </c>
      <c r="D37" s="44">
        <v>825</v>
      </c>
      <c r="E37" s="44">
        <v>1576</v>
      </c>
      <c r="F37" s="44">
        <v>1444</v>
      </c>
      <c r="G37" s="44">
        <v>18570</v>
      </c>
    </row>
    <row r="38" spans="1:7" x14ac:dyDescent="0.2">
      <c r="A38" s="96" t="s">
        <v>108</v>
      </c>
      <c r="B38" s="44" t="s">
        <v>249</v>
      </c>
      <c r="C38" s="44">
        <v>1251</v>
      </c>
      <c r="D38" s="44">
        <v>723</v>
      </c>
      <c r="E38" s="44">
        <v>536</v>
      </c>
      <c r="F38" s="44">
        <v>1251</v>
      </c>
      <c r="G38" s="44">
        <v>6953</v>
      </c>
    </row>
    <row r="39" spans="1:7" x14ac:dyDescent="0.2">
      <c r="A39" s="96" t="s">
        <v>108</v>
      </c>
      <c r="B39" s="44" t="s">
        <v>250</v>
      </c>
      <c r="C39" s="44">
        <v>1087</v>
      </c>
      <c r="D39" s="44">
        <v>1205</v>
      </c>
      <c r="E39" s="44">
        <v>1009</v>
      </c>
      <c r="F39" s="44">
        <v>1087</v>
      </c>
      <c r="G39" s="44">
        <v>12519</v>
      </c>
    </row>
    <row r="40" spans="1:7" x14ac:dyDescent="0.2">
      <c r="A40" s="96" t="s">
        <v>108</v>
      </c>
      <c r="B40" s="44" t="s">
        <v>251</v>
      </c>
      <c r="C40" s="44">
        <v>679</v>
      </c>
      <c r="D40" s="44">
        <v>502</v>
      </c>
      <c r="E40" s="44">
        <v>335</v>
      </c>
      <c r="F40" s="44">
        <v>679</v>
      </c>
      <c r="G40" s="44">
        <v>5288</v>
      </c>
    </row>
    <row r="41" spans="1:7" x14ac:dyDescent="0.2">
      <c r="A41" s="96" t="s">
        <v>108</v>
      </c>
      <c r="B41" s="44" t="s">
        <v>252</v>
      </c>
      <c r="C41" s="44">
        <v>550</v>
      </c>
      <c r="D41" s="44">
        <v>90</v>
      </c>
      <c r="E41" s="44">
        <v>461</v>
      </c>
      <c r="F41" s="44">
        <v>550</v>
      </c>
      <c r="G41" s="44">
        <v>4254</v>
      </c>
    </row>
    <row r="42" spans="1:7" x14ac:dyDescent="0.2">
      <c r="A42" s="96" t="s">
        <v>108</v>
      </c>
      <c r="B42" s="44" t="s">
        <v>160</v>
      </c>
      <c r="C42" s="44">
        <v>829</v>
      </c>
      <c r="D42" s="44">
        <v>566</v>
      </c>
      <c r="E42" s="44">
        <v>0</v>
      </c>
      <c r="F42" s="44">
        <v>829</v>
      </c>
      <c r="G42" s="44">
        <v>1488</v>
      </c>
    </row>
    <row r="43" spans="1:7" x14ac:dyDescent="0.2">
      <c r="A43" s="96" t="s">
        <v>108</v>
      </c>
      <c r="B43" s="44" t="s">
        <v>29</v>
      </c>
      <c r="C43" s="44">
        <v>5840</v>
      </c>
      <c r="D43" s="44">
        <v>3911</v>
      </c>
      <c r="E43" s="44">
        <v>3917</v>
      </c>
      <c r="F43" s="44">
        <v>5840</v>
      </c>
      <c r="G43" s="44">
        <v>49072</v>
      </c>
    </row>
    <row r="44" spans="1:7" x14ac:dyDescent="0.2">
      <c r="A44" s="96" t="s">
        <v>110</v>
      </c>
      <c r="B44" s="44" t="s">
        <v>253</v>
      </c>
      <c r="C44" s="44">
        <v>1421</v>
      </c>
      <c r="D44" s="44">
        <v>1311</v>
      </c>
      <c r="E44" s="44">
        <v>1229</v>
      </c>
      <c r="F44" s="44">
        <v>1421</v>
      </c>
      <c r="G44" s="44">
        <v>23450</v>
      </c>
    </row>
    <row r="45" spans="1:7" x14ac:dyDescent="0.2">
      <c r="A45" s="96" t="s">
        <v>110</v>
      </c>
      <c r="B45" s="44" t="s">
        <v>254</v>
      </c>
      <c r="C45" s="44">
        <v>942</v>
      </c>
      <c r="D45" s="44">
        <v>1154</v>
      </c>
      <c r="E45" s="44">
        <v>577</v>
      </c>
      <c r="F45" s="44">
        <v>942</v>
      </c>
      <c r="G45" s="44">
        <v>12040</v>
      </c>
    </row>
    <row r="46" spans="1:7" x14ac:dyDescent="0.2">
      <c r="A46" s="96" t="s">
        <v>110</v>
      </c>
      <c r="B46" s="44" t="s">
        <v>255</v>
      </c>
      <c r="C46" s="44">
        <v>722</v>
      </c>
      <c r="D46" s="44">
        <v>395</v>
      </c>
      <c r="E46" s="44">
        <v>62</v>
      </c>
      <c r="F46" s="44">
        <v>722</v>
      </c>
      <c r="G46" s="44">
        <v>4229</v>
      </c>
    </row>
    <row r="47" spans="1:7" x14ac:dyDescent="0.2">
      <c r="A47" s="96" t="s">
        <v>110</v>
      </c>
      <c r="B47" s="44" t="s">
        <v>256</v>
      </c>
      <c r="C47" s="44">
        <v>500</v>
      </c>
      <c r="D47" s="44">
        <v>640</v>
      </c>
      <c r="E47" s="44">
        <v>498</v>
      </c>
      <c r="F47" s="44">
        <v>500</v>
      </c>
      <c r="G47" s="44">
        <v>14039</v>
      </c>
    </row>
    <row r="48" spans="1:7" x14ac:dyDescent="0.2">
      <c r="A48" s="96" t="s">
        <v>110</v>
      </c>
      <c r="B48" s="44" t="s">
        <v>160</v>
      </c>
      <c r="C48" s="44">
        <v>1515</v>
      </c>
      <c r="D48" s="44">
        <v>3484</v>
      </c>
      <c r="E48" s="44">
        <v>1603</v>
      </c>
      <c r="F48" s="44">
        <v>1515</v>
      </c>
      <c r="G48" s="44">
        <v>34675</v>
      </c>
    </row>
    <row r="49" spans="1:7" x14ac:dyDescent="0.2">
      <c r="A49" s="96" t="s">
        <v>110</v>
      </c>
      <c r="B49" s="44" t="s">
        <v>29</v>
      </c>
      <c r="C49" s="44">
        <v>5100</v>
      </c>
      <c r="D49" s="44">
        <v>6984</v>
      </c>
      <c r="E49" s="44">
        <v>3969</v>
      </c>
      <c r="F49" s="44">
        <v>5100</v>
      </c>
      <c r="G49" s="44">
        <v>88433</v>
      </c>
    </row>
    <row r="50" spans="1:7" x14ac:dyDescent="0.2">
      <c r="A50" s="96" t="s">
        <v>112</v>
      </c>
      <c r="B50" s="44" t="s">
        <v>257</v>
      </c>
      <c r="C50" s="44">
        <v>2177</v>
      </c>
      <c r="D50" s="44">
        <v>1391</v>
      </c>
      <c r="E50" s="44">
        <v>2137</v>
      </c>
      <c r="F50" s="44">
        <v>2177</v>
      </c>
      <c r="G50" s="44">
        <v>18316</v>
      </c>
    </row>
    <row r="51" spans="1:7" x14ac:dyDescent="0.2">
      <c r="A51" s="96" t="s">
        <v>112</v>
      </c>
      <c r="B51" s="44" t="s">
        <v>258</v>
      </c>
      <c r="C51" s="44">
        <v>604</v>
      </c>
      <c r="D51" s="44">
        <v>184</v>
      </c>
      <c r="E51" s="44">
        <v>1060</v>
      </c>
      <c r="F51" s="44">
        <v>604</v>
      </c>
      <c r="G51" s="44">
        <v>7678</v>
      </c>
    </row>
    <row r="52" spans="1:7" x14ac:dyDescent="0.2">
      <c r="A52" s="96" t="s">
        <v>112</v>
      </c>
      <c r="B52" s="44" t="s">
        <v>160</v>
      </c>
      <c r="C52" s="44">
        <v>217</v>
      </c>
      <c r="D52" s="44">
        <v>399</v>
      </c>
      <c r="E52" s="44">
        <v>900</v>
      </c>
      <c r="F52" s="44">
        <v>217</v>
      </c>
      <c r="G52" s="44">
        <v>7514</v>
      </c>
    </row>
    <row r="53" spans="1:7" x14ac:dyDescent="0.2">
      <c r="A53" s="96" t="s">
        <v>112</v>
      </c>
      <c r="B53" s="44" t="s">
        <v>29</v>
      </c>
      <c r="C53" s="44">
        <v>2998</v>
      </c>
      <c r="D53" s="44">
        <v>1974</v>
      </c>
      <c r="E53" s="44">
        <v>4097</v>
      </c>
      <c r="F53" s="44">
        <v>2998</v>
      </c>
      <c r="G53" s="44">
        <v>33508</v>
      </c>
    </row>
    <row r="54" spans="1:7" x14ac:dyDescent="0.2">
      <c r="A54" s="96" t="s">
        <v>114</v>
      </c>
      <c r="B54" s="44" t="s">
        <v>259</v>
      </c>
      <c r="C54" s="44">
        <v>969</v>
      </c>
      <c r="D54" s="44">
        <v>1176</v>
      </c>
      <c r="E54" s="44">
        <v>1189</v>
      </c>
      <c r="F54" s="44">
        <v>969</v>
      </c>
      <c r="G54" s="44">
        <v>13490</v>
      </c>
    </row>
    <row r="55" spans="1:7" x14ac:dyDescent="0.2">
      <c r="A55" s="96" t="s">
        <v>114</v>
      </c>
      <c r="B55" s="44" t="s">
        <v>260</v>
      </c>
      <c r="C55" s="44">
        <v>902</v>
      </c>
      <c r="D55" s="44">
        <v>902</v>
      </c>
      <c r="E55" s="44">
        <v>848</v>
      </c>
      <c r="F55" s="44">
        <v>902</v>
      </c>
      <c r="G55" s="44">
        <v>11728</v>
      </c>
    </row>
    <row r="56" spans="1:7" x14ac:dyDescent="0.2">
      <c r="A56" s="96" t="s">
        <v>114</v>
      </c>
      <c r="B56" s="44" t="s">
        <v>261</v>
      </c>
      <c r="C56" s="44">
        <v>615</v>
      </c>
      <c r="D56" s="44">
        <v>620</v>
      </c>
      <c r="E56" s="44">
        <v>971</v>
      </c>
      <c r="F56" s="44">
        <v>615</v>
      </c>
      <c r="G56" s="44">
        <v>9963</v>
      </c>
    </row>
    <row r="57" spans="1:7" x14ac:dyDescent="0.2">
      <c r="A57" s="96" t="s">
        <v>114</v>
      </c>
      <c r="B57" s="44" t="s">
        <v>262</v>
      </c>
      <c r="C57" s="44">
        <v>159</v>
      </c>
      <c r="D57" s="44">
        <v>185</v>
      </c>
      <c r="E57" s="44">
        <v>218</v>
      </c>
      <c r="F57" s="44">
        <v>159</v>
      </c>
      <c r="G57" s="44">
        <v>1952</v>
      </c>
    </row>
    <row r="58" spans="1:7" x14ac:dyDescent="0.2">
      <c r="A58" s="96" t="s">
        <v>114</v>
      </c>
      <c r="B58" s="44" t="s">
        <v>160</v>
      </c>
      <c r="C58" s="44">
        <v>185</v>
      </c>
      <c r="D58" s="44">
        <v>255</v>
      </c>
      <c r="E58" s="44">
        <v>275</v>
      </c>
      <c r="F58" s="44">
        <v>185</v>
      </c>
      <c r="G58" s="44">
        <v>3417</v>
      </c>
    </row>
    <row r="59" spans="1:7" x14ac:dyDescent="0.2">
      <c r="A59" s="96" t="s">
        <v>114</v>
      </c>
      <c r="B59" s="44" t="s">
        <v>29</v>
      </c>
      <c r="C59" s="44">
        <v>2830</v>
      </c>
      <c r="D59" s="44">
        <v>3138</v>
      </c>
      <c r="E59" s="44">
        <v>3501</v>
      </c>
      <c r="F59" s="44">
        <v>2830</v>
      </c>
      <c r="G59" s="44">
        <v>40550</v>
      </c>
    </row>
    <row r="60" spans="1:7" x14ac:dyDescent="0.2">
      <c r="A60" s="96" t="s">
        <v>116</v>
      </c>
      <c r="B60" s="44" t="s">
        <v>263</v>
      </c>
      <c r="C60" s="44">
        <v>1178</v>
      </c>
      <c r="D60" s="44">
        <v>1705</v>
      </c>
      <c r="E60" s="44">
        <v>1053</v>
      </c>
      <c r="F60" s="44">
        <v>1178</v>
      </c>
      <c r="G60" s="44">
        <v>14760</v>
      </c>
    </row>
    <row r="61" spans="1:7" x14ac:dyDescent="0.2">
      <c r="A61" s="96" t="s">
        <v>116</v>
      </c>
      <c r="B61" s="44" t="s">
        <v>264</v>
      </c>
      <c r="C61" s="44">
        <v>1177</v>
      </c>
      <c r="D61" s="44">
        <v>1040</v>
      </c>
      <c r="E61" s="44">
        <v>677</v>
      </c>
      <c r="F61" s="44">
        <v>1177</v>
      </c>
      <c r="G61" s="44">
        <v>12860</v>
      </c>
    </row>
    <row r="62" spans="1:7" x14ac:dyDescent="0.2">
      <c r="A62" s="96" t="s">
        <v>116</v>
      </c>
      <c r="B62" s="44" t="s">
        <v>29</v>
      </c>
      <c r="C62" s="44">
        <v>2355</v>
      </c>
      <c r="D62" s="44">
        <v>2745</v>
      </c>
      <c r="E62" s="44">
        <v>1730</v>
      </c>
      <c r="F62" s="44">
        <v>2355</v>
      </c>
      <c r="G62" s="44">
        <v>27620</v>
      </c>
    </row>
    <row r="63" spans="1:7" x14ac:dyDescent="0.2">
      <c r="A63" s="96" t="s">
        <v>118</v>
      </c>
      <c r="B63" s="44" t="s">
        <v>265</v>
      </c>
      <c r="C63" s="44">
        <v>1538</v>
      </c>
      <c r="D63" s="44">
        <v>278</v>
      </c>
      <c r="E63" s="44">
        <v>68</v>
      </c>
      <c r="F63" s="44">
        <v>1538</v>
      </c>
      <c r="G63" s="44">
        <v>2849</v>
      </c>
    </row>
    <row r="64" spans="1:7" x14ac:dyDescent="0.2">
      <c r="A64" s="96" t="s">
        <v>118</v>
      </c>
      <c r="B64" s="44" t="s">
        <v>266</v>
      </c>
      <c r="C64" s="44">
        <v>249</v>
      </c>
      <c r="D64" s="44">
        <v>22</v>
      </c>
      <c r="E64" s="44">
        <v>60</v>
      </c>
      <c r="F64" s="44">
        <v>249</v>
      </c>
      <c r="G64" s="44">
        <v>609</v>
      </c>
    </row>
    <row r="65" spans="1:7" x14ac:dyDescent="0.2">
      <c r="A65" s="96" t="s">
        <v>118</v>
      </c>
      <c r="B65" s="44" t="s">
        <v>267</v>
      </c>
      <c r="C65" s="44">
        <v>216</v>
      </c>
      <c r="D65" s="44">
        <v>31</v>
      </c>
      <c r="E65" s="44">
        <v>21</v>
      </c>
      <c r="F65" s="44">
        <v>216</v>
      </c>
      <c r="G65" s="44">
        <v>570</v>
      </c>
    </row>
    <row r="66" spans="1:7" x14ac:dyDescent="0.2">
      <c r="A66" s="96" t="s">
        <v>118</v>
      </c>
      <c r="B66" s="44" t="s">
        <v>268</v>
      </c>
      <c r="C66" s="44">
        <v>156</v>
      </c>
      <c r="D66" s="44">
        <v>20</v>
      </c>
      <c r="E66" s="44">
        <v>9</v>
      </c>
      <c r="F66" s="44">
        <v>156</v>
      </c>
      <c r="G66" s="44">
        <v>451</v>
      </c>
    </row>
    <row r="67" spans="1:7" x14ac:dyDescent="0.2">
      <c r="A67" s="96" t="s">
        <v>118</v>
      </c>
      <c r="B67" s="44" t="s">
        <v>160</v>
      </c>
      <c r="C67" s="44">
        <v>0</v>
      </c>
      <c r="D67" s="44">
        <v>0</v>
      </c>
      <c r="E67" s="44">
        <v>0</v>
      </c>
      <c r="F67" s="44">
        <v>0</v>
      </c>
      <c r="G67" s="44">
        <v>1</v>
      </c>
    </row>
    <row r="68" spans="1:7" x14ac:dyDescent="0.2">
      <c r="A68" s="96" t="s">
        <v>118</v>
      </c>
      <c r="B68" s="44" t="s">
        <v>29</v>
      </c>
      <c r="C68" s="44">
        <v>2159</v>
      </c>
      <c r="D68" s="44">
        <v>351</v>
      </c>
      <c r="E68" s="44">
        <v>158</v>
      </c>
      <c r="F68" s="44">
        <v>2159</v>
      </c>
      <c r="G68" s="44">
        <v>4480</v>
      </c>
    </row>
    <row r="69" spans="1:7" x14ac:dyDescent="0.2">
      <c r="A69" s="96" t="s">
        <v>120</v>
      </c>
      <c r="B69" s="44" t="s">
        <v>269</v>
      </c>
      <c r="C69" s="44">
        <v>1104</v>
      </c>
      <c r="D69" s="44">
        <v>463</v>
      </c>
      <c r="E69" s="44">
        <v>616</v>
      </c>
      <c r="F69" s="44">
        <v>1104</v>
      </c>
      <c r="G69" s="44">
        <v>10896</v>
      </c>
    </row>
    <row r="70" spans="1:7" x14ac:dyDescent="0.2">
      <c r="A70" s="96" t="s">
        <v>120</v>
      </c>
      <c r="B70" s="44" t="s">
        <v>270</v>
      </c>
      <c r="C70" s="44">
        <v>475</v>
      </c>
      <c r="D70" s="44">
        <v>306</v>
      </c>
      <c r="E70" s="44">
        <v>745</v>
      </c>
      <c r="F70" s="44">
        <v>475</v>
      </c>
      <c r="G70" s="44">
        <v>5734</v>
      </c>
    </row>
    <row r="71" spans="1:7" x14ac:dyDescent="0.2">
      <c r="A71" s="96" t="s">
        <v>120</v>
      </c>
      <c r="B71" s="44" t="s">
        <v>271</v>
      </c>
      <c r="C71" s="44">
        <v>369</v>
      </c>
      <c r="D71" s="44">
        <v>149</v>
      </c>
      <c r="E71" s="44">
        <v>233</v>
      </c>
      <c r="F71" s="44">
        <v>369</v>
      </c>
      <c r="G71" s="44">
        <v>2973</v>
      </c>
    </row>
    <row r="72" spans="1:7" x14ac:dyDescent="0.2">
      <c r="A72" s="96" t="s">
        <v>120</v>
      </c>
      <c r="B72" s="44" t="s">
        <v>160</v>
      </c>
      <c r="C72" s="44">
        <v>173</v>
      </c>
      <c r="D72" s="44">
        <v>70</v>
      </c>
      <c r="E72" s="44">
        <v>265</v>
      </c>
      <c r="F72" s="44">
        <v>173</v>
      </c>
      <c r="G72" s="44">
        <v>2313</v>
      </c>
    </row>
    <row r="73" spans="1:7" x14ac:dyDescent="0.2">
      <c r="A73" s="96" t="s">
        <v>120</v>
      </c>
      <c r="B73" s="44" t="s">
        <v>29</v>
      </c>
      <c r="C73" s="44">
        <v>2121</v>
      </c>
      <c r="D73" s="44">
        <v>988</v>
      </c>
      <c r="E73" s="44">
        <v>1859</v>
      </c>
      <c r="F73" s="44">
        <v>2121</v>
      </c>
      <c r="G73" s="44">
        <v>21916</v>
      </c>
    </row>
    <row r="74" spans="1:7" x14ac:dyDescent="0.2">
      <c r="A74" s="96" t="s">
        <v>122</v>
      </c>
      <c r="B74" s="44" t="s">
        <v>272</v>
      </c>
      <c r="C74" s="44">
        <v>463</v>
      </c>
      <c r="D74" s="44">
        <v>367</v>
      </c>
      <c r="E74" s="44">
        <v>373</v>
      </c>
      <c r="F74" s="44">
        <v>463</v>
      </c>
      <c r="G74" s="44">
        <v>6062</v>
      </c>
    </row>
    <row r="75" spans="1:7" x14ac:dyDescent="0.2">
      <c r="A75" s="96" t="s">
        <v>122</v>
      </c>
      <c r="B75" s="44" t="s">
        <v>273</v>
      </c>
      <c r="C75" s="44">
        <v>290</v>
      </c>
      <c r="D75" s="44">
        <v>236</v>
      </c>
      <c r="E75" s="44">
        <v>0</v>
      </c>
      <c r="F75" s="44">
        <v>290</v>
      </c>
      <c r="G75" s="44">
        <v>3041</v>
      </c>
    </row>
    <row r="76" spans="1:7" x14ac:dyDescent="0.2">
      <c r="A76" s="96" t="s">
        <v>122</v>
      </c>
      <c r="B76" s="44" t="s">
        <v>160</v>
      </c>
      <c r="C76" s="44">
        <v>1218</v>
      </c>
      <c r="D76" s="44">
        <v>1165</v>
      </c>
      <c r="E76" s="44">
        <v>575</v>
      </c>
      <c r="F76" s="44">
        <v>1218</v>
      </c>
      <c r="G76" s="44">
        <v>5052</v>
      </c>
    </row>
    <row r="77" spans="1:7" x14ac:dyDescent="0.2">
      <c r="A77" s="96" t="s">
        <v>122</v>
      </c>
      <c r="B77" s="44" t="s">
        <v>29</v>
      </c>
      <c r="C77" s="44">
        <v>1971</v>
      </c>
      <c r="D77" s="44">
        <v>1768</v>
      </c>
      <c r="E77" s="44">
        <v>948</v>
      </c>
      <c r="F77" s="44">
        <v>1971</v>
      </c>
      <c r="G77" s="44">
        <v>14155</v>
      </c>
    </row>
    <row r="78" spans="1:7" x14ac:dyDescent="0.2">
      <c r="A78" s="96" t="s">
        <v>124</v>
      </c>
      <c r="B78" s="44" t="s">
        <v>274</v>
      </c>
      <c r="C78" s="44">
        <v>548</v>
      </c>
      <c r="D78" s="44">
        <v>206</v>
      </c>
      <c r="E78" s="44">
        <v>457</v>
      </c>
      <c r="F78" s="44">
        <v>548</v>
      </c>
      <c r="G78" s="44">
        <v>8987</v>
      </c>
    </row>
    <row r="79" spans="1:7" x14ac:dyDescent="0.2">
      <c r="A79" s="96" t="s">
        <v>124</v>
      </c>
      <c r="B79" s="44" t="s">
        <v>275</v>
      </c>
      <c r="C79" s="44">
        <v>248</v>
      </c>
      <c r="D79" s="44">
        <v>222</v>
      </c>
      <c r="E79" s="44">
        <v>200</v>
      </c>
      <c r="F79" s="44">
        <v>248</v>
      </c>
      <c r="G79" s="44">
        <v>4613</v>
      </c>
    </row>
    <row r="80" spans="1:7" x14ac:dyDescent="0.2">
      <c r="A80" s="96" t="s">
        <v>124</v>
      </c>
      <c r="B80" s="44" t="s">
        <v>276</v>
      </c>
      <c r="C80" s="44">
        <v>167</v>
      </c>
      <c r="D80" s="44">
        <v>207</v>
      </c>
      <c r="E80" s="44">
        <v>0</v>
      </c>
      <c r="F80" s="44">
        <v>167</v>
      </c>
      <c r="G80" s="44">
        <v>2341</v>
      </c>
    </row>
    <row r="81" spans="1:7" x14ac:dyDescent="0.2">
      <c r="A81" s="96" t="s">
        <v>124</v>
      </c>
      <c r="B81" s="44" t="s">
        <v>277</v>
      </c>
      <c r="C81" s="44">
        <v>139</v>
      </c>
      <c r="D81" s="44">
        <v>75</v>
      </c>
      <c r="E81" s="44">
        <v>164</v>
      </c>
      <c r="F81" s="44">
        <v>139</v>
      </c>
      <c r="G81" s="44">
        <v>2178</v>
      </c>
    </row>
    <row r="82" spans="1:7" x14ac:dyDescent="0.2">
      <c r="A82" s="96" t="s">
        <v>124</v>
      </c>
      <c r="B82" s="44" t="s">
        <v>278</v>
      </c>
      <c r="C82" s="44">
        <v>116</v>
      </c>
      <c r="D82" s="44">
        <v>210</v>
      </c>
      <c r="E82" s="44">
        <v>110</v>
      </c>
      <c r="F82" s="44">
        <v>116</v>
      </c>
      <c r="G82" s="44">
        <v>3073</v>
      </c>
    </row>
    <row r="83" spans="1:7" x14ac:dyDescent="0.2">
      <c r="A83" s="96" t="s">
        <v>124</v>
      </c>
      <c r="B83" s="44" t="s">
        <v>160</v>
      </c>
      <c r="C83" s="44">
        <v>439</v>
      </c>
      <c r="D83" s="44">
        <v>378</v>
      </c>
      <c r="E83" s="44">
        <v>411</v>
      </c>
      <c r="F83" s="44">
        <v>439</v>
      </c>
      <c r="G83" s="44">
        <v>4687</v>
      </c>
    </row>
    <row r="84" spans="1:7" x14ac:dyDescent="0.2">
      <c r="A84" s="96" t="s">
        <v>124</v>
      </c>
      <c r="B84" s="44" t="s">
        <v>29</v>
      </c>
      <c r="C84" s="44">
        <v>1657</v>
      </c>
      <c r="D84" s="44">
        <v>1298</v>
      </c>
      <c r="E84" s="44">
        <v>1342</v>
      </c>
      <c r="F84" s="44">
        <v>1657</v>
      </c>
      <c r="G84" s="44">
        <v>25879</v>
      </c>
    </row>
    <row r="85" spans="1:7" x14ac:dyDescent="0.2">
      <c r="A85" s="96" t="s">
        <v>126</v>
      </c>
      <c r="B85" s="44" t="s">
        <v>279</v>
      </c>
      <c r="C85" s="44">
        <v>287</v>
      </c>
      <c r="D85" s="44">
        <v>493</v>
      </c>
      <c r="E85" s="44">
        <v>268</v>
      </c>
      <c r="F85" s="44">
        <v>287</v>
      </c>
      <c r="G85" s="44">
        <v>4762</v>
      </c>
    </row>
    <row r="86" spans="1:7" x14ac:dyDescent="0.2">
      <c r="A86" s="96" t="s">
        <v>126</v>
      </c>
      <c r="B86" s="44" t="s">
        <v>280</v>
      </c>
      <c r="C86" s="44">
        <v>211</v>
      </c>
      <c r="D86" s="44">
        <v>78</v>
      </c>
      <c r="E86" s="44">
        <v>7</v>
      </c>
      <c r="F86" s="44">
        <v>211</v>
      </c>
      <c r="G86" s="44">
        <v>749</v>
      </c>
    </row>
    <row r="87" spans="1:7" x14ac:dyDescent="0.2">
      <c r="A87" s="96" t="s">
        <v>126</v>
      </c>
      <c r="B87" s="44" t="s">
        <v>281</v>
      </c>
      <c r="C87" s="44">
        <v>183</v>
      </c>
      <c r="D87" s="44">
        <v>222</v>
      </c>
      <c r="E87" s="44">
        <v>72</v>
      </c>
      <c r="F87" s="44">
        <v>183</v>
      </c>
      <c r="G87" s="44">
        <v>3322</v>
      </c>
    </row>
    <row r="88" spans="1:7" x14ac:dyDescent="0.2">
      <c r="A88" s="96" t="s">
        <v>126</v>
      </c>
      <c r="B88" s="44" t="s">
        <v>282</v>
      </c>
      <c r="C88" s="44">
        <v>183</v>
      </c>
      <c r="D88" s="44">
        <v>77</v>
      </c>
      <c r="E88" s="44">
        <v>76</v>
      </c>
      <c r="F88" s="44">
        <v>183</v>
      </c>
      <c r="G88" s="44">
        <v>1138</v>
      </c>
    </row>
    <row r="89" spans="1:7" x14ac:dyDescent="0.2">
      <c r="A89" s="96" t="s">
        <v>126</v>
      </c>
      <c r="B89" s="44" t="s">
        <v>283</v>
      </c>
      <c r="C89" s="44">
        <v>157</v>
      </c>
      <c r="D89" s="44">
        <v>157</v>
      </c>
      <c r="E89" s="44">
        <v>146</v>
      </c>
      <c r="F89" s="44">
        <v>157</v>
      </c>
      <c r="G89" s="44">
        <v>2107</v>
      </c>
    </row>
    <row r="90" spans="1:7" x14ac:dyDescent="0.2">
      <c r="A90" s="96" t="s">
        <v>126</v>
      </c>
      <c r="B90" s="44" t="s">
        <v>284</v>
      </c>
      <c r="C90" s="44">
        <v>126</v>
      </c>
      <c r="D90" s="44">
        <v>46</v>
      </c>
      <c r="E90" s="44">
        <v>77</v>
      </c>
      <c r="F90" s="44">
        <v>126</v>
      </c>
      <c r="G90" s="44">
        <v>1666</v>
      </c>
    </row>
    <row r="91" spans="1:7" x14ac:dyDescent="0.2">
      <c r="A91" s="96" t="s">
        <v>126</v>
      </c>
      <c r="B91" s="44" t="s">
        <v>285</v>
      </c>
      <c r="C91" s="44">
        <v>110</v>
      </c>
      <c r="D91" s="44">
        <v>134</v>
      </c>
      <c r="E91" s="44">
        <v>176</v>
      </c>
      <c r="F91" s="44">
        <v>110</v>
      </c>
      <c r="G91" s="44">
        <v>1992</v>
      </c>
    </row>
    <row r="92" spans="1:7" x14ac:dyDescent="0.2">
      <c r="A92" s="96" t="s">
        <v>126</v>
      </c>
      <c r="B92" s="44" t="s">
        <v>286</v>
      </c>
      <c r="C92" s="44">
        <v>94</v>
      </c>
      <c r="D92" s="44">
        <v>102</v>
      </c>
      <c r="E92" s="44">
        <v>81</v>
      </c>
      <c r="F92" s="44">
        <v>94</v>
      </c>
      <c r="G92" s="44">
        <v>1399</v>
      </c>
    </row>
    <row r="93" spans="1:7" x14ac:dyDescent="0.2">
      <c r="A93" s="96" t="s">
        <v>126</v>
      </c>
      <c r="B93" s="44" t="s">
        <v>160</v>
      </c>
      <c r="C93" s="44">
        <v>281</v>
      </c>
      <c r="D93" s="44">
        <v>273</v>
      </c>
      <c r="E93" s="44">
        <v>386</v>
      </c>
      <c r="F93" s="44">
        <v>281</v>
      </c>
      <c r="G93" s="44">
        <v>4380</v>
      </c>
    </row>
    <row r="94" spans="1:7" x14ac:dyDescent="0.2">
      <c r="A94" s="96" t="s">
        <v>126</v>
      </c>
      <c r="B94" s="44" t="s">
        <v>29</v>
      </c>
      <c r="C94" s="44">
        <v>1632</v>
      </c>
      <c r="D94" s="44">
        <v>1582</v>
      </c>
      <c r="E94" s="44">
        <v>1289</v>
      </c>
      <c r="F94" s="44">
        <v>1632</v>
      </c>
      <c r="G94" s="44">
        <v>21515</v>
      </c>
    </row>
    <row r="95" spans="1:7" x14ac:dyDescent="0.2">
      <c r="A95" s="96" t="s">
        <v>128</v>
      </c>
      <c r="B95" s="44" t="s">
        <v>287</v>
      </c>
      <c r="C95" s="44">
        <v>100</v>
      </c>
      <c r="D95" s="44">
        <v>0</v>
      </c>
      <c r="E95" s="44">
        <v>1006</v>
      </c>
      <c r="F95" s="44">
        <v>100</v>
      </c>
      <c r="G95" s="44">
        <v>5203</v>
      </c>
    </row>
    <row r="96" spans="1:7" x14ac:dyDescent="0.2">
      <c r="A96" s="96" t="s">
        <v>128</v>
      </c>
      <c r="B96" s="44" t="s">
        <v>160</v>
      </c>
      <c r="C96" s="44">
        <v>1456</v>
      </c>
      <c r="D96" s="44">
        <v>655</v>
      </c>
      <c r="E96" s="44">
        <v>753</v>
      </c>
      <c r="F96" s="44">
        <v>1456</v>
      </c>
      <c r="G96" s="44">
        <v>12153</v>
      </c>
    </row>
    <row r="97" spans="1:7" x14ac:dyDescent="0.2">
      <c r="A97" s="96" t="s">
        <v>128</v>
      </c>
      <c r="B97" s="44" t="s">
        <v>29</v>
      </c>
      <c r="C97" s="44">
        <v>1556</v>
      </c>
      <c r="D97" s="44">
        <v>655</v>
      </c>
      <c r="E97" s="44">
        <v>1759</v>
      </c>
      <c r="F97" s="44">
        <v>1556</v>
      </c>
      <c r="G97" s="44">
        <v>17356</v>
      </c>
    </row>
    <row r="98" spans="1:7" x14ac:dyDescent="0.2">
      <c r="A98" s="96" t="s">
        <v>130</v>
      </c>
      <c r="B98" s="44" t="s">
        <v>288</v>
      </c>
      <c r="C98" s="44">
        <v>516</v>
      </c>
      <c r="D98" s="44">
        <v>426</v>
      </c>
      <c r="E98" s="44">
        <v>1241</v>
      </c>
      <c r="F98" s="44">
        <v>516</v>
      </c>
      <c r="G98" s="44">
        <v>7051</v>
      </c>
    </row>
    <row r="99" spans="1:7" x14ac:dyDescent="0.2">
      <c r="A99" s="96" t="s">
        <v>130</v>
      </c>
      <c r="B99" s="44" t="s">
        <v>289</v>
      </c>
      <c r="C99" s="44">
        <v>304</v>
      </c>
      <c r="D99" s="44">
        <v>319</v>
      </c>
      <c r="E99" s="44">
        <v>39</v>
      </c>
      <c r="F99" s="44">
        <v>304</v>
      </c>
      <c r="G99" s="44">
        <v>3409</v>
      </c>
    </row>
    <row r="100" spans="1:7" x14ac:dyDescent="0.2">
      <c r="A100" s="96" t="s">
        <v>130</v>
      </c>
      <c r="B100" s="44" t="s">
        <v>290</v>
      </c>
      <c r="C100" s="44">
        <v>127</v>
      </c>
      <c r="D100" s="44">
        <v>161</v>
      </c>
      <c r="E100" s="44">
        <v>547</v>
      </c>
      <c r="F100" s="44">
        <v>127</v>
      </c>
      <c r="G100" s="44">
        <v>7406</v>
      </c>
    </row>
    <row r="101" spans="1:7" x14ac:dyDescent="0.2">
      <c r="A101" s="96" t="s">
        <v>130</v>
      </c>
      <c r="B101" s="44" t="s">
        <v>291</v>
      </c>
      <c r="C101" s="44">
        <v>66</v>
      </c>
      <c r="D101" s="44">
        <v>106</v>
      </c>
      <c r="E101" s="44">
        <v>0</v>
      </c>
      <c r="F101" s="44">
        <v>66</v>
      </c>
      <c r="G101" s="44">
        <v>2232</v>
      </c>
    </row>
    <row r="102" spans="1:7" x14ac:dyDescent="0.2">
      <c r="A102" s="96" t="s">
        <v>130</v>
      </c>
      <c r="B102" s="44" t="s">
        <v>292</v>
      </c>
      <c r="C102" s="44">
        <v>63</v>
      </c>
      <c r="D102" s="44">
        <v>1</v>
      </c>
      <c r="E102" s="44">
        <v>1</v>
      </c>
      <c r="F102" s="44">
        <v>63</v>
      </c>
      <c r="G102" s="44">
        <v>106</v>
      </c>
    </row>
    <row r="103" spans="1:7" x14ac:dyDescent="0.2">
      <c r="A103" s="96" t="s">
        <v>130</v>
      </c>
      <c r="B103" s="44" t="s">
        <v>293</v>
      </c>
      <c r="C103" s="44">
        <v>60</v>
      </c>
      <c r="D103" s="44">
        <v>48</v>
      </c>
      <c r="E103" s="44">
        <v>6</v>
      </c>
      <c r="F103" s="44">
        <v>60</v>
      </c>
      <c r="G103" s="44">
        <v>990</v>
      </c>
    </row>
    <row r="104" spans="1:7" x14ac:dyDescent="0.2">
      <c r="A104" s="96" t="s">
        <v>130</v>
      </c>
      <c r="B104" s="44" t="s">
        <v>160</v>
      </c>
      <c r="C104" s="44">
        <v>33</v>
      </c>
      <c r="D104" s="44">
        <v>60</v>
      </c>
      <c r="E104" s="44">
        <v>274</v>
      </c>
      <c r="F104" s="44">
        <v>33</v>
      </c>
      <c r="G104" s="44">
        <v>2399</v>
      </c>
    </row>
    <row r="105" spans="1:7" x14ac:dyDescent="0.2">
      <c r="A105" s="96" t="s">
        <v>130</v>
      </c>
      <c r="B105" s="44" t="s">
        <v>29</v>
      </c>
      <c r="C105" s="44">
        <v>1169</v>
      </c>
      <c r="D105" s="44">
        <v>1121</v>
      </c>
      <c r="E105" s="44">
        <v>2108</v>
      </c>
      <c r="F105" s="44">
        <v>1169</v>
      </c>
      <c r="G105" s="44">
        <v>23593</v>
      </c>
    </row>
    <row r="106" spans="1:7" x14ac:dyDescent="0.2">
      <c r="A106" s="96" t="s">
        <v>132</v>
      </c>
      <c r="B106" s="44" t="s">
        <v>294</v>
      </c>
      <c r="C106" s="44">
        <v>535</v>
      </c>
      <c r="D106" s="44">
        <v>467</v>
      </c>
      <c r="E106" s="44">
        <v>262</v>
      </c>
      <c r="F106" s="44">
        <v>535</v>
      </c>
      <c r="G106" s="44">
        <v>6570</v>
      </c>
    </row>
    <row r="107" spans="1:7" x14ac:dyDescent="0.2">
      <c r="A107" s="96" t="s">
        <v>132</v>
      </c>
      <c r="B107" s="44" t="s">
        <v>295</v>
      </c>
      <c r="C107" s="44">
        <v>166</v>
      </c>
      <c r="D107" s="44">
        <v>214</v>
      </c>
      <c r="E107" s="44">
        <v>179</v>
      </c>
      <c r="F107" s="44">
        <v>166</v>
      </c>
      <c r="G107" s="44">
        <v>2232</v>
      </c>
    </row>
    <row r="108" spans="1:7" x14ac:dyDescent="0.2">
      <c r="A108" s="96" t="s">
        <v>132</v>
      </c>
      <c r="B108" s="44" t="s">
        <v>296</v>
      </c>
      <c r="C108" s="44">
        <v>102</v>
      </c>
      <c r="D108" s="44">
        <v>136</v>
      </c>
      <c r="E108" s="44">
        <v>79</v>
      </c>
      <c r="F108" s="44">
        <v>102</v>
      </c>
      <c r="G108" s="44">
        <v>810</v>
      </c>
    </row>
    <row r="109" spans="1:7" x14ac:dyDescent="0.2">
      <c r="A109" s="96" t="s">
        <v>132</v>
      </c>
      <c r="B109" s="44" t="s">
        <v>297</v>
      </c>
      <c r="C109" s="44">
        <v>60</v>
      </c>
      <c r="D109" s="44">
        <v>123</v>
      </c>
      <c r="E109" s="44">
        <v>60</v>
      </c>
      <c r="F109" s="44">
        <v>60</v>
      </c>
      <c r="G109" s="44">
        <v>996</v>
      </c>
    </row>
    <row r="110" spans="1:7" x14ac:dyDescent="0.2">
      <c r="A110" s="96" t="s">
        <v>132</v>
      </c>
      <c r="B110" s="44" t="s">
        <v>160</v>
      </c>
      <c r="C110" s="44">
        <v>294</v>
      </c>
      <c r="D110" s="44">
        <v>331</v>
      </c>
      <c r="E110" s="44">
        <v>138</v>
      </c>
      <c r="F110" s="44">
        <v>294</v>
      </c>
      <c r="G110" s="44">
        <v>3620</v>
      </c>
    </row>
    <row r="111" spans="1:7" x14ac:dyDescent="0.2">
      <c r="A111" s="96" t="s">
        <v>132</v>
      </c>
      <c r="B111" s="44" t="s">
        <v>29</v>
      </c>
      <c r="C111" s="44">
        <v>1157</v>
      </c>
      <c r="D111" s="44">
        <v>1271</v>
      </c>
      <c r="E111" s="44">
        <v>718</v>
      </c>
      <c r="F111" s="44">
        <v>1157</v>
      </c>
      <c r="G111" s="44">
        <v>14228</v>
      </c>
    </row>
    <row r="112" spans="1:7" x14ac:dyDescent="0.2">
      <c r="A112" s="96" t="s">
        <v>134</v>
      </c>
      <c r="B112" s="44" t="s">
        <v>298</v>
      </c>
      <c r="C112" s="44">
        <v>627</v>
      </c>
      <c r="D112" s="44">
        <v>277</v>
      </c>
      <c r="E112" s="44">
        <v>371</v>
      </c>
      <c r="F112" s="44">
        <v>627</v>
      </c>
      <c r="G112" s="44">
        <v>3541</v>
      </c>
    </row>
    <row r="113" spans="1:7" x14ac:dyDescent="0.2">
      <c r="A113" s="96" t="s">
        <v>134</v>
      </c>
      <c r="B113" s="44" t="s">
        <v>299</v>
      </c>
      <c r="C113" s="44">
        <v>208</v>
      </c>
      <c r="D113" s="44">
        <v>26</v>
      </c>
      <c r="E113" s="44">
        <v>43</v>
      </c>
      <c r="F113" s="44">
        <v>208</v>
      </c>
      <c r="G113" s="44">
        <v>1037</v>
      </c>
    </row>
    <row r="114" spans="1:7" x14ac:dyDescent="0.2">
      <c r="A114" s="96" t="s">
        <v>134</v>
      </c>
      <c r="B114" s="44" t="s">
        <v>300</v>
      </c>
      <c r="C114" s="44">
        <v>121</v>
      </c>
      <c r="D114" s="44">
        <v>76</v>
      </c>
      <c r="E114" s="44">
        <v>165</v>
      </c>
      <c r="F114" s="44">
        <v>121</v>
      </c>
      <c r="G114" s="44">
        <v>1729</v>
      </c>
    </row>
    <row r="115" spans="1:7" x14ac:dyDescent="0.2">
      <c r="A115" s="96" t="s">
        <v>134</v>
      </c>
      <c r="B115" s="44" t="s">
        <v>160</v>
      </c>
      <c r="C115" s="44">
        <v>115</v>
      </c>
      <c r="D115" s="44">
        <v>89</v>
      </c>
      <c r="E115" s="44">
        <v>179</v>
      </c>
      <c r="F115" s="44">
        <v>115</v>
      </c>
      <c r="G115" s="44">
        <v>1289</v>
      </c>
    </row>
    <row r="116" spans="1:7" x14ac:dyDescent="0.2">
      <c r="A116" s="96" t="s">
        <v>134</v>
      </c>
      <c r="B116" s="44" t="s">
        <v>29</v>
      </c>
      <c r="C116" s="44">
        <v>1071</v>
      </c>
      <c r="D116" s="44">
        <v>468</v>
      </c>
      <c r="E116" s="44">
        <v>758</v>
      </c>
      <c r="F116" s="44">
        <v>1071</v>
      </c>
      <c r="G116" s="44">
        <v>7596</v>
      </c>
    </row>
    <row r="117" spans="1:7" x14ac:dyDescent="0.2">
      <c r="A117" s="96" t="s">
        <v>136</v>
      </c>
      <c r="B117" s="44" t="s">
        <v>301</v>
      </c>
      <c r="C117" s="44">
        <v>600</v>
      </c>
      <c r="D117" s="44">
        <v>839</v>
      </c>
      <c r="E117" s="44">
        <v>1787</v>
      </c>
      <c r="F117" s="44">
        <v>600</v>
      </c>
      <c r="G117" s="44">
        <v>14907</v>
      </c>
    </row>
    <row r="118" spans="1:7" x14ac:dyDescent="0.2">
      <c r="A118" s="96" t="s">
        <v>136</v>
      </c>
      <c r="B118" s="44" t="s">
        <v>302</v>
      </c>
      <c r="C118" s="44">
        <v>399</v>
      </c>
      <c r="D118" s="44">
        <v>18</v>
      </c>
      <c r="E118" s="44">
        <v>3104</v>
      </c>
      <c r="F118" s="44">
        <v>399</v>
      </c>
      <c r="G118" s="44">
        <v>17086</v>
      </c>
    </row>
    <row r="119" spans="1:7" x14ac:dyDescent="0.2">
      <c r="A119" s="96" t="s">
        <v>136</v>
      </c>
      <c r="B119" s="44" t="s">
        <v>29</v>
      </c>
      <c r="C119" s="44">
        <v>999</v>
      </c>
      <c r="D119" s="44">
        <v>857</v>
      </c>
      <c r="E119" s="44">
        <v>4891</v>
      </c>
      <c r="F119" s="44">
        <v>999</v>
      </c>
      <c r="G119" s="44">
        <v>31993</v>
      </c>
    </row>
    <row r="120" spans="1:7" x14ac:dyDescent="0.2">
      <c r="A120" s="96" t="s">
        <v>138</v>
      </c>
      <c r="B120" s="44" t="s">
        <v>303</v>
      </c>
      <c r="C120" s="44">
        <v>432</v>
      </c>
      <c r="D120" s="44">
        <v>352</v>
      </c>
      <c r="E120" s="44">
        <v>192</v>
      </c>
      <c r="F120" s="44">
        <v>432</v>
      </c>
      <c r="G120" s="44">
        <v>3193</v>
      </c>
    </row>
    <row r="121" spans="1:7" x14ac:dyDescent="0.2">
      <c r="A121" s="96" t="s">
        <v>138</v>
      </c>
      <c r="B121" s="44" t="s">
        <v>304</v>
      </c>
      <c r="C121" s="44">
        <v>111</v>
      </c>
      <c r="D121" s="44">
        <v>57</v>
      </c>
      <c r="E121" s="44">
        <v>71</v>
      </c>
      <c r="F121" s="44">
        <v>111</v>
      </c>
      <c r="G121" s="44">
        <v>1112</v>
      </c>
    </row>
    <row r="122" spans="1:7" x14ac:dyDescent="0.2">
      <c r="A122" s="96" t="s">
        <v>138</v>
      </c>
      <c r="B122" s="44" t="s">
        <v>305</v>
      </c>
      <c r="C122" s="44">
        <v>76</v>
      </c>
      <c r="D122" s="44">
        <v>268</v>
      </c>
      <c r="E122" s="44">
        <v>344</v>
      </c>
      <c r="F122" s="44">
        <v>76</v>
      </c>
      <c r="G122" s="44">
        <v>5456</v>
      </c>
    </row>
    <row r="123" spans="1:7" x14ac:dyDescent="0.2">
      <c r="A123" s="96" t="s">
        <v>138</v>
      </c>
      <c r="B123" s="44" t="s">
        <v>306</v>
      </c>
      <c r="C123" s="44">
        <v>72</v>
      </c>
      <c r="D123" s="44">
        <v>26</v>
      </c>
      <c r="E123" s="44">
        <v>220</v>
      </c>
      <c r="F123" s="44">
        <v>72</v>
      </c>
      <c r="G123" s="44">
        <v>2037</v>
      </c>
    </row>
    <row r="124" spans="1:7" x14ac:dyDescent="0.2">
      <c r="A124" s="96" t="s">
        <v>138</v>
      </c>
      <c r="B124" s="44" t="s">
        <v>307</v>
      </c>
      <c r="C124" s="44">
        <v>69</v>
      </c>
      <c r="D124" s="44">
        <v>12</v>
      </c>
      <c r="E124" s="44">
        <v>32</v>
      </c>
      <c r="F124" s="44">
        <v>69</v>
      </c>
      <c r="G124" s="44">
        <v>1120</v>
      </c>
    </row>
    <row r="125" spans="1:7" x14ac:dyDescent="0.2">
      <c r="A125" s="96" t="s">
        <v>138</v>
      </c>
      <c r="B125" s="44" t="s">
        <v>160</v>
      </c>
      <c r="C125" s="44">
        <v>150</v>
      </c>
      <c r="D125" s="44">
        <v>457</v>
      </c>
      <c r="E125" s="44">
        <v>166</v>
      </c>
      <c r="F125" s="44">
        <v>150</v>
      </c>
      <c r="G125" s="44">
        <v>2937</v>
      </c>
    </row>
    <row r="126" spans="1:7" x14ac:dyDescent="0.2">
      <c r="A126" s="96" t="s">
        <v>138</v>
      </c>
      <c r="B126" s="44" t="s">
        <v>29</v>
      </c>
      <c r="C126" s="44">
        <v>910</v>
      </c>
      <c r="D126" s="44">
        <v>1172</v>
      </c>
      <c r="E126" s="44">
        <v>1025</v>
      </c>
      <c r="F126" s="44">
        <v>910</v>
      </c>
      <c r="G126" s="44">
        <v>15855</v>
      </c>
    </row>
    <row r="127" spans="1:7" x14ac:dyDescent="0.2">
      <c r="A127" s="96" t="s">
        <v>140</v>
      </c>
      <c r="B127" s="44" t="s">
        <v>308</v>
      </c>
      <c r="C127" s="44">
        <v>311</v>
      </c>
      <c r="D127" s="44">
        <v>112</v>
      </c>
      <c r="E127" s="44">
        <v>564</v>
      </c>
      <c r="F127" s="44">
        <v>311</v>
      </c>
      <c r="G127" s="44">
        <v>3237</v>
      </c>
    </row>
    <row r="128" spans="1:7" x14ac:dyDescent="0.2">
      <c r="A128" s="96" t="s">
        <v>140</v>
      </c>
      <c r="B128" s="44" t="s">
        <v>309</v>
      </c>
      <c r="C128" s="44">
        <v>227</v>
      </c>
      <c r="D128" s="44">
        <v>228</v>
      </c>
      <c r="E128" s="44">
        <v>896</v>
      </c>
      <c r="F128" s="44">
        <v>227</v>
      </c>
      <c r="G128" s="44">
        <v>5457</v>
      </c>
    </row>
    <row r="129" spans="1:7" x14ac:dyDescent="0.2">
      <c r="A129" s="96" t="s">
        <v>140</v>
      </c>
      <c r="B129" s="44" t="s">
        <v>310</v>
      </c>
      <c r="C129" s="44">
        <v>202</v>
      </c>
      <c r="D129" s="44">
        <v>285</v>
      </c>
      <c r="E129" s="44">
        <v>637</v>
      </c>
      <c r="F129" s="44">
        <v>202</v>
      </c>
      <c r="G129" s="44">
        <v>4491</v>
      </c>
    </row>
    <row r="130" spans="1:7" x14ac:dyDescent="0.2">
      <c r="A130" s="96" t="s">
        <v>140</v>
      </c>
      <c r="B130" s="44" t="s">
        <v>311</v>
      </c>
      <c r="C130" s="44">
        <v>60</v>
      </c>
      <c r="D130" s="44">
        <v>90</v>
      </c>
      <c r="E130" s="44">
        <v>148</v>
      </c>
      <c r="F130" s="44">
        <v>60</v>
      </c>
      <c r="G130" s="44">
        <v>948</v>
      </c>
    </row>
    <row r="131" spans="1:7" x14ac:dyDescent="0.2">
      <c r="A131" s="96" t="s">
        <v>140</v>
      </c>
      <c r="B131" s="44" t="s">
        <v>160</v>
      </c>
      <c r="C131" s="44">
        <v>0</v>
      </c>
      <c r="D131" s="44">
        <v>7</v>
      </c>
      <c r="E131" s="44">
        <v>0</v>
      </c>
      <c r="F131" s="44">
        <v>0</v>
      </c>
      <c r="G131" s="44">
        <v>140</v>
      </c>
    </row>
    <row r="132" spans="1:7" x14ac:dyDescent="0.2">
      <c r="A132" s="96" t="s">
        <v>140</v>
      </c>
      <c r="B132" s="44" t="s">
        <v>29</v>
      </c>
      <c r="C132" s="44">
        <v>800</v>
      </c>
      <c r="D132" s="44">
        <v>722</v>
      </c>
      <c r="E132" s="44">
        <v>2245</v>
      </c>
      <c r="F132" s="44">
        <v>800</v>
      </c>
      <c r="G132" s="44">
        <v>14273</v>
      </c>
    </row>
    <row r="133" spans="1:7" x14ac:dyDescent="0.2">
      <c r="A133" s="96" t="s">
        <v>142</v>
      </c>
      <c r="B133" s="44" t="s">
        <v>312</v>
      </c>
      <c r="C133" s="44">
        <v>388</v>
      </c>
      <c r="D133" s="44">
        <v>1904</v>
      </c>
      <c r="E133" s="44">
        <v>1164</v>
      </c>
      <c r="F133" s="44">
        <v>388</v>
      </c>
      <c r="G133" s="44">
        <v>27738</v>
      </c>
    </row>
    <row r="134" spans="1:7" x14ac:dyDescent="0.2">
      <c r="A134" s="96" t="s">
        <v>142</v>
      </c>
      <c r="B134" s="44" t="s">
        <v>313</v>
      </c>
      <c r="C134" s="44">
        <v>294</v>
      </c>
      <c r="D134" s="44">
        <v>276</v>
      </c>
      <c r="E134" s="44">
        <v>0</v>
      </c>
      <c r="F134" s="44">
        <v>294</v>
      </c>
      <c r="G134" s="44">
        <v>3425</v>
      </c>
    </row>
    <row r="135" spans="1:7" x14ac:dyDescent="0.2">
      <c r="A135" s="96" t="s">
        <v>142</v>
      </c>
      <c r="B135" s="44" t="s">
        <v>160</v>
      </c>
      <c r="C135" s="44">
        <v>31</v>
      </c>
      <c r="D135" s="44">
        <v>69</v>
      </c>
      <c r="E135" s="44">
        <v>393</v>
      </c>
      <c r="F135" s="44">
        <v>31</v>
      </c>
      <c r="G135" s="44">
        <v>485</v>
      </c>
    </row>
    <row r="136" spans="1:7" x14ac:dyDescent="0.2">
      <c r="A136" s="96" t="s">
        <v>142</v>
      </c>
      <c r="B136" s="44" t="s">
        <v>29</v>
      </c>
      <c r="C136" s="44">
        <v>713</v>
      </c>
      <c r="D136" s="44">
        <v>2249</v>
      </c>
      <c r="E136" s="44">
        <v>1557</v>
      </c>
      <c r="F136" s="44">
        <v>713</v>
      </c>
      <c r="G136" s="44">
        <v>31648</v>
      </c>
    </row>
    <row r="137" spans="1:7" x14ac:dyDescent="0.2">
      <c r="A137" s="96" t="s">
        <v>144</v>
      </c>
      <c r="B137" s="44" t="s">
        <v>314</v>
      </c>
      <c r="C137" s="44">
        <v>683</v>
      </c>
      <c r="D137" s="44">
        <v>413</v>
      </c>
      <c r="E137" s="44">
        <v>2143</v>
      </c>
      <c r="F137" s="44">
        <v>683</v>
      </c>
      <c r="G137" s="44">
        <v>17060</v>
      </c>
    </row>
    <row r="138" spans="1:7" x14ac:dyDescent="0.2">
      <c r="A138" s="96" t="s">
        <v>144</v>
      </c>
      <c r="B138" s="44" t="s">
        <v>29</v>
      </c>
      <c r="C138" s="44">
        <v>683</v>
      </c>
      <c r="D138" s="44">
        <v>413</v>
      </c>
      <c r="E138" s="44">
        <v>2143</v>
      </c>
      <c r="F138" s="44">
        <v>683</v>
      </c>
      <c r="G138" s="44">
        <v>17060</v>
      </c>
    </row>
    <row r="139" spans="1:7" x14ac:dyDescent="0.2">
      <c r="A139" s="96" t="s">
        <v>146</v>
      </c>
      <c r="B139" s="44" t="s">
        <v>315</v>
      </c>
      <c r="C139" s="44">
        <v>462</v>
      </c>
      <c r="D139" s="44">
        <v>45</v>
      </c>
      <c r="E139" s="44">
        <v>183</v>
      </c>
      <c r="F139" s="44">
        <v>462</v>
      </c>
      <c r="G139" s="44">
        <v>1169</v>
      </c>
    </row>
    <row r="140" spans="1:7" x14ac:dyDescent="0.2">
      <c r="A140" s="96" t="s">
        <v>146</v>
      </c>
      <c r="B140" s="44" t="s">
        <v>316</v>
      </c>
      <c r="C140" s="44">
        <v>94</v>
      </c>
      <c r="D140" s="44">
        <v>7</v>
      </c>
      <c r="E140" s="44">
        <v>17</v>
      </c>
      <c r="F140" s="44">
        <v>94</v>
      </c>
      <c r="G140" s="44">
        <v>179</v>
      </c>
    </row>
    <row r="141" spans="1:7" x14ac:dyDescent="0.2">
      <c r="A141" s="96" t="s">
        <v>146</v>
      </c>
      <c r="B141" s="44" t="s">
        <v>317</v>
      </c>
      <c r="C141" s="44">
        <v>37</v>
      </c>
      <c r="D141" s="44">
        <v>47</v>
      </c>
      <c r="E141" s="44">
        <v>25</v>
      </c>
      <c r="F141" s="44">
        <v>37</v>
      </c>
      <c r="G141" s="44">
        <v>343</v>
      </c>
    </row>
    <row r="142" spans="1:7" x14ac:dyDescent="0.2">
      <c r="A142" s="96" t="s">
        <v>146</v>
      </c>
      <c r="B142" s="44" t="s">
        <v>160</v>
      </c>
      <c r="C142" s="44">
        <v>68</v>
      </c>
      <c r="D142" s="44">
        <v>164</v>
      </c>
      <c r="E142" s="44">
        <v>340</v>
      </c>
      <c r="F142" s="44">
        <v>68</v>
      </c>
      <c r="G142" s="44">
        <v>2387</v>
      </c>
    </row>
    <row r="143" spans="1:7" x14ac:dyDescent="0.2">
      <c r="A143" s="96" t="s">
        <v>146</v>
      </c>
      <c r="B143" s="44" t="s">
        <v>29</v>
      </c>
      <c r="C143" s="44">
        <v>661</v>
      </c>
      <c r="D143" s="44">
        <v>263</v>
      </c>
      <c r="E143" s="44">
        <v>565</v>
      </c>
      <c r="F143" s="44">
        <v>661</v>
      </c>
      <c r="G143" s="44">
        <v>4078</v>
      </c>
    </row>
    <row r="144" spans="1:7" x14ac:dyDescent="0.2">
      <c r="A144" s="96" t="s">
        <v>148</v>
      </c>
      <c r="B144" s="44" t="s">
        <v>318</v>
      </c>
      <c r="C144" s="44">
        <v>352</v>
      </c>
      <c r="D144" s="44">
        <v>64</v>
      </c>
      <c r="E144" s="44">
        <v>90</v>
      </c>
      <c r="F144" s="44">
        <v>352</v>
      </c>
      <c r="G144" s="44">
        <v>3226</v>
      </c>
    </row>
    <row r="145" spans="1:7" x14ac:dyDescent="0.2">
      <c r="A145" s="96" t="s">
        <v>148</v>
      </c>
      <c r="B145" s="44" t="s">
        <v>319</v>
      </c>
      <c r="C145" s="44">
        <v>222</v>
      </c>
      <c r="D145" s="44">
        <v>146</v>
      </c>
      <c r="E145" s="44">
        <v>394</v>
      </c>
      <c r="F145" s="44">
        <v>222</v>
      </c>
      <c r="G145" s="44">
        <v>3623</v>
      </c>
    </row>
    <row r="146" spans="1:7" x14ac:dyDescent="0.2">
      <c r="A146" s="96" t="s">
        <v>148</v>
      </c>
      <c r="B146" s="44" t="s">
        <v>320</v>
      </c>
      <c r="C146" s="44">
        <v>70</v>
      </c>
      <c r="D146" s="44">
        <v>72</v>
      </c>
      <c r="E146" s="44">
        <v>80</v>
      </c>
      <c r="F146" s="44">
        <v>70</v>
      </c>
      <c r="G146" s="44">
        <v>897</v>
      </c>
    </row>
    <row r="147" spans="1:7" x14ac:dyDescent="0.2">
      <c r="A147" s="96" t="s">
        <v>148</v>
      </c>
      <c r="B147" s="44" t="s">
        <v>29</v>
      </c>
      <c r="C147" s="44">
        <v>644</v>
      </c>
      <c r="D147" s="44">
        <v>282</v>
      </c>
      <c r="E147" s="44">
        <v>564</v>
      </c>
      <c r="F147" s="44">
        <v>644</v>
      </c>
      <c r="G147" s="44">
        <v>7746</v>
      </c>
    </row>
    <row r="148" spans="1:7" x14ac:dyDescent="0.2">
      <c r="A148" s="96" t="s">
        <v>321</v>
      </c>
      <c r="B148" s="44" t="s">
        <v>29</v>
      </c>
      <c r="C148" s="44">
        <v>3409</v>
      </c>
      <c r="D148" s="44">
        <v>2452</v>
      </c>
      <c r="E148" s="44">
        <v>3425</v>
      </c>
      <c r="F148" s="44">
        <v>3409</v>
      </c>
      <c r="G148" s="44">
        <v>39859</v>
      </c>
    </row>
    <row r="149" spans="1:7" x14ac:dyDescent="0.2">
      <c r="A149" s="97" t="s">
        <v>29</v>
      </c>
      <c r="B149" s="45" t="s">
        <v>29</v>
      </c>
      <c r="C149" s="45">
        <v>76411</v>
      </c>
      <c r="D149" s="45">
        <v>66612</v>
      </c>
      <c r="E149" s="45">
        <v>78241</v>
      </c>
      <c r="F149" s="45">
        <v>76411</v>
      </c>
      <c r="G149" s="45">
        <v>925238</v>
      </c>
    </row>
    <row r="150" spans="1:7" x14ac:dyDescent="0.2">
      <c r="A150" s="96" t="s">
        <v>162</v>
      </c>
      <c r="B150" s="96"/>
      <c r="C150" s="96"/>
      <c r="D150" s="96"/>
      <c r="E150" s="96"/>
      <c r="F150" s="96"/>
      <c r="G150" s="96"/>
    </row>
    <row r="151" spans="1:7" x14ac:dyDescent="0.2">
      <c r="A151" s="96" t="s">
        <v>58</v>
      </c>
      <c r="B151" s="96"/>
      <c r="C151" s="96"/>
      <c r="D151" s="96"/>
      <c r="E151" s="96"/>
      <c r="F151" s="96"/>
      <c r="G151" s="96"/>
    </row>
  </sheetData>
  <sheetProtection sheet="1"/>
  <mergeCells count="30">
    <mergeCell ref="A144:A147"/>
    <mergeCell ref="A148"/>
    <mergeCell ref="A149"/>
    <mergeCell ref="A150:G150"/>
    <mergeCell ref="A151:G151"/>
    <mergeCell ref="A120:A126"/>
    <mergeCell ref="A127:A132"/>
    <mergeCell ref="A133:A136"/>
    <mergeCell ref="A137:A138"/>
    <mergeCell ref="A139:A143"/>
    <mergeCell ref="A95:A97"/>
    <mergeCell ref="A98:A105"/>
    <mergeCell ref="A106:A111"/>
    <mergeCell ref="A112:A116"/>
    <mergeCell ref="A117:A119"/>
    <mergeCell ref="A63:A68"/>
    <mergeCell ref="A69:A73"/>
    <mergeCell ref="A74:A77"/>
    <mergeCell ref="A78:A84"/>
    <mergeCell ref="A85:A94"/>
    <mergeCell ref="A37:A43"/>
    <mergeCell ref="A44:A49"/>
    <mergeCell ref="A50:A53"/>
    <mergeCell ref="A54:A59"/>
    <mergeCell ref="A60:A62"/>
    <mergeCell ref="B1:E1"/>
    <mergeCell ref="A11:A16"/>
    <mergeCell ref="A17:A24"/>
    <mergeCell ref="A25:A29"/>
    <mergeCell ref="A30:A36"/>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323</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6" t="s">
        <v>96</v>
      </c>
      <c r="B10" s="46" t="s">
        <v>228</v>
      </c>
      <c r="C10" s="20" t="s">
        <v>30</v>
      </c>
      <c r="D10" s="20" t="s">
        <v>31</v>
      </c>
      <c r="E10" s="20" t="s">
        <v>42</v>
      </c>
      <c r="F10" s="20" t="s">
        <v>97</v>
      </c>
      <c r="G10" s="20" t="s">
        <v>98</v>
      </c>
    </row>
    <row r="11" spans="1:16" x14ac:dyDescent="0.2">
      <c r="A11" s="96" t="s">
        <v>100</v>
      </c>
      <c r="B11" s="46" t="s">
        <v>324</v>
      </c>
      <c r="C11" s="46">
        <v>4410</v>
      </c>
      <c r="D11" s="46">
        <v>3349</v>
      </c>
      <c r="E11" s="46">
        <v>4703</v>
      </c>
      <c r="F11" s="46">
        <v>4410</v>
      </c>
      <c r="G11" s="46">
        <v>51051</v>
      </c>
    </row>
    <row r="12" spans="1:16" x14ac:dyDescent="0.2">
      <c r="A12" s="96" t="s">
        <v>100</v>
      </c>
      <c r="B12" s="46" t="s">
        <v>325</v>
      </c>
      <c r="C12" s="46">
        <v>1294</v>
      </c>
      <c r="D12" s="46">
        <v>1158</v>
      </c>
      <c r="E12" s="46">
        <v>925</v>
      </c>
      <c r="F12" s="46">
        <v>1294</v>
      </c>
      <c r="G12" s="46">
        <v>13315</v>
      </c>
    </row>
    <row r="13" spans="1:16" x14ac:dyDescent="0.2">
      <c r="A13" s="96" t="s">
        <v>100</v>
      </c>
      <c r="B13" s="46" t="s">
        <v>29</v>
      </c>
      <c r="C13" s="46">
        <v>5704</v>
      </c>
      <c r="D13" s="46">
        <v>4507</v>
      </c>
      <c r="E13" s="46">
        <v>5628</v>
      </c>
      <c r="F13" s="46">
        <v>5704</v>
      </c>
      <c r="G13" s="46">
        <v>64366</v>
      </c>
    </row>
    <row r="14" spans="1:16" x14ac:dyDescent="0.2">
      <c r="A14" s="96" t="s">
        <v>142</v>
      </c>
      <c r="B14" s="46" t="s">
        <v>326</v>
      </c>
      <c r="C14" s="46">
        <v>2368</v>
      </c>
      <c r="D14" s="46">
        <v>4185</v>
      </c>
      <c r="E14" s="46">
        <v>6360</v>
      </c>
      <c r="F14" s="46">
        <v>2368</v>
      </c>
      <c r="G14" s="46">
        <v>59079</v>
      </c>
    </row>
    <row r="15" spans="1:16" x14ac:dyDescent="0.2">
      <c r="A15" s="96" t="s">
        <v>142</v>
      </c>
      <c r="B15" s="46" t="s">
        <v>160</v>
      </c>
      <c r="C15" s="46">
        <v>46</v>
      </c>
      <c r="D15" s="46">
        <v>252</v>
      </c>
      <c r="E15" s="46">
        <v>575</v>
      </c>
      <c r="F15" s="46">
        <v>46</v>
      </c>
      <c r="G15" s="46">
        <v>8197</v>
      </c>
    </row>
    <row r="16" spans="1:16" x14ac:dyDescent="0.2">
      <c r="A16" s="96" t="s">
        <v>142</v>
      </c>
      <c r="B16" s="46" t="s">
        <v>29</v>
      </c>
      <c r="C16" s="46">
        <v>2414</v>
      </c>
      <c r="D16" s="46">
        <v>4437</v>
      </c>
      <c r="E16" s="46">
        <v>6935</v>
      </c>
      <c r="F16" s="46">
        <v>2414</v>
      </c>
      <c r="G16" s="46">
        <v>67276</v>
      </c>
    </row>
    <row r="17" spans="1:7" x14ac:dyDescent="0.2">
      <c r="A17" s="96" t="s">
        <v>128</v>
      </c>
      <c r="B17" s="46" t="s">
        <v>160</v>
      </c>
      <c r="C17" s="46">
        <v>1994</v>
      </c>
      <c r="D17" s="46">
        <v>1624</v>
      </c>
      <c r="E17" s="46">
        <v>0</v>
      </c>
      <c r="F17" s="46">
        <v>1994</v>
      </c>
      <c r="G17" s="46">
        <v>3632</v>
      </c>
    </row>
    <row r="18" spans="1:7" x14ac:dyDescent="0.2">
      <c r="A18" s="96" t="s">
        <v>128</v>
      </c>
      <c r="B18" s="46" t="s">
        <v>29</v>
      </c>
      <c r="C18" s="46">
        <v>1994</v>
      </c>
      <c r="D18" s="46">
        <v>1624</v>
      </c>
      <c r="E18" s="46">
        <v>0</v>
      </c>
      <c r="F18" s="46">
        <v>1994</v>
      </c>
      <c r="G18" s="46">
        <v>3632</v>
      </c>
    </row>
    <row r="19" spans="1:7" x14ac:dyDescent="0.2">
      <c r="A19" s="96" t="s">
        <v>110</v>
      </c>
      <c r="B19" s="46" t="s">
        <v>327</v>
      </c>
      <c r="C19" s="46">
        <v>1533</v>
      </c>
      <c r="D19" s="46">
        <v>415</v>
      </c>
      <c r="E19" s="46">
        <v>1626</v>
      </c>
      <c r="F19" s="46">
        <v>1533</v>
      </c>
      <c r="G19" s="46">
        <v>12731</v>
      </c>
    </row>
    <row r="20" spans="1:7" x14ac:dyDescent="0.2">
      <c r="A20" s="96" t="s">
        <v>110</v>
      </c>
      <c r="B20" s="46" t="s">
        <v>29</v>
      </c>
      <c r="C20" s="46">
        <v>1533</v>
      </c>
      <c r="D20" s="46">
        <v>415</v>
      </c>
      <c r="E20" s="46">
        <v>1626</v>
      </c>
      <c r="F20" s="46">
        <v>1533</v>
      </c>
      <c r="G20" s="46">
        <v>12731</v>
      </c>
    </row>
    <row r="21" spans="1:7" x14ac:dyDescent="0.2">
      <c r="A21" s="96" t="s">
        <v>144</v>
      </c>
      <c r="B21" s="46" t="s">
        <v>328</v>
      </c>
      <c r="C21" s="46">
        <v>1448</v>
      </c>
      <c r="D21" s="46">
        <v>1303</v>
      </c>
      <c r="E21" s="46">
        <v>3744</v>
      </c>
      <c r="F21" s="46">
        <v>1448</v>
      </c>
      <c r="G21" s="46">
        <v>24730</v>
      </c>
    </row>
    <row r="22" spans="1:7" x14ac:dyDescent="0.2">
      <c r="A22" s="96" t="s">
        <v>144</v>
      </c>
      <c r="B22" s="46" t="s">
        <v>29</v>
      </c>
      <c r="C22" s="46">
        <v>1448</v>
      </c>
      <c r="D22" s="46">
        <v>1303</v>
      </c>
      <c r="E22" s="46">
        <v>3744</v>
      </c>
      <c r="F22" s="46">
        <v>1448</v>
      </c>
      <c r="G22" s="46">
        <v>24730</v>
      </c>
    </row>
    <row r="23" spans="1:7" x14ac:dyDescent="0.2">
      <c r="A23" s="96" t="s">
        <v>104</v>
      </c>
      <c r="B23" s="46" t="s">
        <v>329</v>
      </c>
      <c r="C23" s="46">
        <v>779</v>
      </c>
      <c r="D23" s="46">
        <v>947</v>
      </c>
      <c r="E23" s="46">
        <v>692</v>
      </c>
      <c r="F23" s="46">
        <v>779</v>
      </c>
      <c r="G23" s="46">
        <v>17423</v>
      </c>
    </row>
    <row r="24" spans="1:7" x14ac:dyDescent="0.2">
      <c r="A24" s="96" t="s">
        <v>104</v>
      </c>
      <c r="B24" s="46" t="s">
        <v>29</v>
      </c>
      <c r="C24" s="46">
        <v>779</v>
      </c>
      <c r="D24" s="46">
        <v>947</v>
      </c>
      <c r="E24" s="46">
        <v>692</v>
      </c>
      <c r="F24" s="46">
        <v>779</v>
      </c>
      <c r="G24" s="46">
        <v>17423</v>
      </c>
    </row>
    <row r="25" spans="1:7" x14ac:dyDescent="0.2">
      <c r="A25" s="96" t="s">
        <v>165</v>
      </c>
      <c r="B25" s="46" t="s">
        <v>330</v>
      </c>
      <c r="C25" s="46">
        <v>587</v>
      </c>
      <c r="D25" s="46">
        <v>1030</v>
      </c>
      <c r="E25" s="46">
        <v>615</v>
      </c>
      <c r="F25" s="46">
        <v>587</v>
      </c>
      <c r="G25" s="46">
        <v>9463</v>
      </c>
    </row>
    <row r="26" spans="1:7" x14ac:dyDescent="0.2">
      <c r="A26" s="96" t="s">
        <v>165</v>
      </c>
      <c r="B26" s="46" t="s">
        <v>29</v>
      </c>
      <c r="C26" s="46">
        <v>587</v>
      </c>
      <c r="D26" s="46">
        <v>1030</v>
      </c>
      <c r="E26" s="46">
        <v>615</v>
      </c>
      <c r="F26" s="46">
        <v>587</v>
      </c>
      <c r="G26" s="46">
        <v>9463</v>
      </c>
    </row>
    <row r="27" spans="1:7" x14ac:dyDescent="0.2">
      <c r="A27" s="96" t="s">
        <v>112</v>
      </c>
      <c r="B27" s="46" t="s">
        <v>331</v>
      </c>
      <c r="C27" s="46">
        <v>549</v>
      </c>
      <c r="D27" s="46">
        <v>610</v>
      </c>
      <c r="E27" s="46">
        <v>423</v>
      </c>
      <c r="F27" s="46">
        <v>549</v>
      </c>
      <c r="G27" s="46">
        <v>10008</v>
      </c>
    </row>
    <row r="28" spans="1:7" x14ac:dyDescent="0.2">
      <c r="A28" s="96" t="s">
        <v>112</v>
      </c>
      <c r="B28" s="46" t="s">
        <v>29</v>
      </c>
      <c r="C28" s="46">
        <v>549</v>
      </c>
      <c r="D28" s="46">
        <v>610</v>
      </c>
      <c r="E28" s="46">
        <v>423</v>
      </c>
      <c r="F28" s="46">
        <v>549</v>
      </c>
      <c r="G28" s="46">
        <v>10008</v>
      </c>
    </row>
    <row r="29" spans="1:7" x14ac:dyDescent="0.2">
      <c r="A29" s="96" t="s">
        <v>158</v>
      </c>
      <c r="B29" s="46" t="s">
        <v>332</v>
      </c>
      <c r="C29" s="46">
        <v>179</v>
      </c>
      <c r="D29" s="46">
        <v>205</v>
      </c>
      <c r="E29" s="46">
        <v>445</v>
      </c>
      <c r="F29" s="46">
        <v>179</v>
      </c>
      <c r="G29" s="46">
        <v>5908</v>
      </c>
    </row>
    <row r="30" spans="1:7" x14ac:dyDescent="0.2">
      <c r="A30" s="96" t="s">
        <v>158</v>
      </c>
      <c r="B30" s="46" t="s">
        <v>333</v>
      </c>
      <c r="C30" s="46">
        <v>124</v>
      </c>
      <c r="D30" s="46">
        <v>133</v>
      </c>
      <c r="E30" s="46">
        <v>172</v>
      </c>
      <c r="F30" s="46">
        <v>124</v>
      </c>
      <c r="G30" s="46">
        <v>2286</v>
      </c>
    </row>
    <row r="31" spans="1:7" x14ac:dyDescent="0.2">
      <c r="A31" s="96" t="s">
        <v>158</v>
      </c>
      <c r="B31" s="46" t="s">
        <v>160</v>
      </c>
      <c r="C31" s="46">
        <v>172</v>
      </c>
      <c r="D31" s="46">
        <v>187</v>
      </c>
      <c r="E31" s="46">
        <v>34</v>
      </c>
      <c r="F31" s="46">
        <v>172</v>
      </c>
      <c r="G31" s="46">
        <v>662</v>
      </c>
    </row>
    <row r="32" spans="1:7" x14ac:dyDescent="0.2">
      <c r="A32" s="96" t="s">
        <v>158</v>
      </c>
      <c r="B32" s="46" t="s">
        <v>29</v>
      </c>
      <c r="C32" s="46">
        <v>475</v>
      </c>
      <c r="D32" s="46">
        <v>525</v>
      </c>
      <c r="E32" s="46">
        <v>651</v>
      </c>
      <c r="F32" s="46">
        <v>475</v>
      </c>
      <c r="G32" s="46">
        <v>8856</v>
      </c>
    </row>
    <row r="33" spans="1:7" x14ac:dyDescent="0.2">
      <c r="A33" s="96" t="s">
        <v>166</v>
      </c>
      <c r="B33" s="46" t="s">
        <v>160</v>
      </c>
      <c r="C33" s="46">
        <v>305</v>
      </c>
      <c r="D33" s="46">
        <v>450</v>
      </c>
      <c r="E33" s="46">
        <v>0</v>
      </c>
      <c r="F33" s="46">
        <v>305</v>
      </c>
      <c r="G33" s="46">
        <v>1029</v>
      </c>
    </row>
    <row r="34" spans="1:7" x14ac:dyDescent="0.2">
      <c r="A34" s="96" t="s">
        <v>166</v>
      </c>
      <c r="B34" s="46" t="s">
        <v>29</v>
      </c>
      <c r="C34" s="46">
        <v>305</v>
      </c>
      <c r="D34" s="46">
        <v>450</v>
      </c>
      <c r="E34" s="46">
        <v>0</v>
      </c>
      <c r="F34" s="46">
        <v>305</v>
      </c>
      <c r="G34" s="46">
        <v>1029</v>
      </c>
    </row>
    <row r="35" spans="1:7" x14ac:dyDescent="0.2">
      <c r="A35" s="96" t="s">
        <v>130</v>
      </c>
      <c r="B35" s="46" t="s">
        <v>334</v>
      </c>
      <c r="C35" s="46">
        <v>91</v>
      </c>
      <c r="D35" s="46">
        <v>19</v>
      </c>
      <c r="E35" s="46">
        <v>69</v>
      </c>
      <c r="F35" s="46">
        <v>91</v>
      </c>
      <c r="G35" s="46">
        <v>787</v>
      </c>
    </row>
    <row r="36" spans="1:7" x14ac:dyDescent="0.2">
      <c r="A36" s="96" t="s">
        <v>130</v>
      </c>
      <c r="B36" s="46" t="s">
        <v>160</v>
      </c>
      <c r="C36" s="46">
        <v>207</v>
      </c>
      <c r="D36" s="46">
        <v>357</v>
      </c>
      <c r="E36" s="46">
        <v>1345</v>
      </c>
      <c r="F36" s="46">
        <v>207</v>
      </c>
      <c r="G36" s="46">
        <v>7961</v>
      </c>
    </row>
    <row r="37" spans="1:7" x14ac:dyDescent="0.2">
      <c r="A37" s="96" t="s">
        <v>130</v>
      </c>
      <c r="B37" s="46" t="s">
        <v>29</v>
      </c>
      <c r="C37" s="46">
        <v>298</v>
      </c>
      <c r="D37" s="46">
        <v>376</v>
      </c>
      <c r="E37" s="46">
        <v>1414</v>
      </c>
      <c r="F37" s="46">
        <v>298</v>
      </c>
      <c r="G37" s="46">
        <v>8748</v>
      </c>
    </row>
    <row r="38" spans="1:7" x14ac:dyDescent="0.2">
      <c r="A38" s="96" t="s">
        <v>106</v>
      </c>
      <c r="B38" s="46" t="s">
        <v>335</v>
      </c>
      <c r="C38" s="46">
        <v>225</v>
      </c>
      <c r="D38" s="46">
        <v>232</v>
      </c>
      <c r="E38" s="46">
        <v>516</v>
      </c>
      <c r="F38" s="46">
        <v>225</v>
      </c>
      <c r="G38" s="46">
        <v>3394</v>
      </c>
    </row>
    <row r="39" spans="1:7" x14ac:dyDescent="0.2">
      <c r="A39" s="96" t="s">
        <v>106</v>
      </c>
      <c r="B39" s="46" t="s">
        <v>29</v>
      </c>
      <c r="C39" s="46">
        <v>225</v>
      </c>
      <c r="D39" s="46">
        <v>232</v>
      </c>
      <c r="E39" s="46">
        <v>516</v>
      </c>
      <c r="F39" s="46">
        <v>225</v>
      </c>
      <c r="G39" s="46">
        <v>3394</v>
      </c>
    </row>
    <row r="40" spans="1:7" x14ac:dyDescent="0.2">
      <c r="A40" s="96" t="s">
        <v>167</v>
      </c>
      <c r="B40" s="46" t="s">
        <v>336</v>
      </c>
      <c r="C40" s="46">
        <v>198</v>
      </c>
      <c r="D40" s="46">
        <v>147</v>
      </c>
      <c r="E40" s="46">
        <v>148</v>
      </c>
      <c r="F40" s="46">
        <v>198</v>
      </c>
      <c r="G40" s="46">
        <v>2872</v>
      </c>
    </row>
    <row r="41" spans="1:7" x14ac:dyDescent="0.2">
      <c r="A41" s="96" t="s">
        <v>167</v>
      </c>
      <c r="B41" s="46" t="s">
        <v>29</v>
      </c>
      <c r="C41" s="46">
        <v>198</v>
      </c>
      <c r="D41" s="46">
        <v>147</v>
      </c>
      <c r="E41" s="46">
        <v>148</v>
      </c>
      <c r="F41" s="46">
        <v>198</v>
      </c>
      <c r="G41" s="46">
        <v>2872</v>
      </c>
    </row>
    <row r="42" spans="1:7" x14ac:dyDescent="0.2">
      <c r="A42" s="96" t="s">
        <v>168</v>
      </c>
      <c r="B42" s="46" t="s">
        <v>337</v>
      </c>
      <c r="C42" s="46">
        <v>51</v>
      </c>
      <c r="D42" s="46">
        <v>18</v>
      </c>
      <c r="E42" s="46">
        <v>9</v>
      </c>
      <c r="F42" s="46">
        <v>51</v>
      </c>
      <c r="G42" s="46">
        <v>558</v>
      </c>
    </row>
    <row r="43" spans="1:7" x14ac:dyDescent="0.2">
      <c r="A43" s="96" t="s">
        <v>168</v>
      </c>
      <c r="B43" s="46" t="s">
        <v>29</v>
      </c>
      <c r="C43" s="46">
        <v>51</v>
      </c>
      <c r="D43" s="46">
        <v>18</v>
      </c>
      <c r="E43" s="46">
        <v>9</v>
      </c>
      <c r="F43" s="46">
        <v>51</v>
      </c>
      <c r="G43" s="46">
        <v>558</v>
      </c>
    </row>
    <row r="44" spans="1:7" x14ac:dyDescent="0.2">
      <c r="A44" s="96" t="s">
        <v>154</v>
      </c>
      <c r="B44" s="46" t="s">
        <v>338</v>
      </c>
      <c r="C44" s="46">
        <v>28</v>
      </c>
      <c r="D44" s="46">
        <v>21</v>
      </c>
      <c r="E44" s="46">
        <v>3</v>
      </c>
      <c r="F44" s="46">
        <v>28</v>
      </c>
      <c r="G44" s="46">
        <v>1296</v>
      </c>
    </row>
    <row r="45" spans="1:7" x14ac:dyDescent="0.2">
      <c r="A45" s="96" t="s">
        <v>154</v>
      </c>
      <c r="B45" s="46" t="s">
        <v>160</v>
      </c>
      <c r="C45" s="46">
        <v>21</v>
      </c>
      <c r="D45" s="46">
        <v>6</v>
      </c>
      <c r="E45" s="46">
        <v>0</v>
      </c>
      <c r="F45" s="46">
        <v>21</v>
      </c>
      <c r="G45" s="46">
        <v>314</v>
      </c>
    </row>
    <row r="46" spans="1:7" x14ac:dyDescent="0.2">
      <c r="A46" s="96" t="s">
        <v>154</v>
      </c>
      <c r="B46" s="46" t="s">
        <v>29</v>
      </c>
      <c r="C46" s="46">
        <v>49</v>
      </c>
      <c r="D46" s="46">
        <v>27</v>
      </c>
      <c r="E46" s="46">
        <v>3</v>
      </c>
      <c r="F46" s="46">
        <v>49</v>
      </c>
      <c r="G46" s="46">
        <v>1610</v>
      </c>
    </row>
    <row r="47" spans="1:7" x14ac:dyDescent="0.2">
      <c r="A47" s="96" t="s">
        <v>169</v>
      </c>
      <c r="B47" s="46" t="s">
        <v>339</v>
      </c>
      <c r="C47" s="46">
        <v>25</v>
      </c>
      <c r="D47" s="46">
        <v>57</v>
      </c>
      <c r="E47" s="46">
        <v>83</v>
      </c>
      <c r="F47" s="46">
        <v>25</v>
      </c>
      <c r="G47" s="46">
        <v>372</v>
      </c>
    </row>
    <row r="48" spans="1:7" x14ac:dyDescent="0.2">
      <c r="A48" s="96" t="s">
        <v>169</v>
      </c>
      <c r="B48" s="46" t="s">
        <v>340</v>
      </c>
      <c r="C48" s="46">
        <v>2</v>
      </c>
      <c r="D48" s="46">
        <v>5</v>
      </c>
      <c r="E48" s="46">
        <v>69</v>
      </c>
      <c r="F48" s="46">
        <v>2</v>
      </c>
      <c r="G48" s="46">
        <v>219</v>
      </c>
    </row>
    <row r="49" spans="1:7" x14ac:dyDescent="0.2">
      <c r="A49" s="96" t="s">
        <v>169</v>
      </c>
      <c r="B49" s="46" t="s">
        <v>160</v>
      </c>
      <c r="C49" s="46">
        <v>0</v>
      </c>
      <c r="D49" s="46">
        <v>0</v>
      </c>
      <c r="E49" s="46">
        <v>0</v>
      </c>
      <c r="F49" s="46">
        <v>0</v>
      </c>
      <c r="G49" s="46">
        <v>0</v>
      </c>
    </row>
    <row r="50" spans="1:7" x14ac:dyDescent="0.2">
      <c r="A50" s="96" t="s">
        <v>169</v>
      </c>
      <c r="B50" s="46" t="s">
        <v>29</v>
      </c>
      <c r="C50" s="46">
        <v>27</v>
      </c>
      <c r="D50" s="46">
        <v>62</v>
      </c>
      <c r="E50" s="46">
        <v>152</v>
      </c>
      <c r="F50" s="46">
        <v>27</v>
      </c>
      <c r="G50" s="46">
        <v>591</v>
      </c>
    </row>
    <row r="51" spans="1:7" x14ac:dyDescent="0.2">
      <c r="A51" s="96" t="s">
        <v>126</v>
      </c>
      <c r="B51" s="46" t="s">
        <v>341</v>
      </c>
      <c r="C51" s="46">
        <v>20</v>
      </c>
      <c r="D51" s="46">
        <v>22</v>
      </c>
      <c r="E51" s="46">
        <v>23</v>
      </c>
      <c r="F51" s="46">
        <v>20</v>
      </c>
      <c r="G51" s="46">
        <v>397</v>
      </c>
    </row>
    <row r="52" spans="1:7" x14ac:dyDescent="0.2">
      <c r="A52" s="96" t="s">
        <v>126</v>
      </c>
      <c r="B52" s="46" t="s">
        <v>160</v>
      </c>
      <c r="C52" s="46">
        <v>0</v>
      </c>
      <c r="D52" s="46">
        <v>0</v>
      </c>
      <c r="E52" s="46">
        <v>4</v>
      </c>
      <c r="F52" s="46">
        <v>0</v>
      </c>
      <c r="G52" s="46">
        <v>0</v>
      </c>
    </row>
    <row r="53" spans="1:7" x14ac:dyDescent="0.2">
      <c r="A53" s="96" t="s">
        <v>126</v>
      </c>
      <c r="B53" s="46" t="s">
        <v>29</v>
      </c>
      <c r="C53" s="46">
        <v>20</v>
      </c>
      <c r="D53" s="46">
        <v>22</v>
      </c>
      <c r="E53" s="46">
        <v>27</v>
      </c>
      <c r="F53" s="46">
        <v>20</v>
      </c>
      <c r="G53" s="46">
        <v>397</v>
      </c>
    </row>
    <row r="54" spans="1:7" x14ac:dyDescent="0.2">
      <c r="A54" s="96" t="s">
        <v>170</v>
      </c>
      <c r="B54" s="46" t="s">
        <v>342</v>
      </c>
      <c r="C54" s="46">
        <v>8</v>
      </c>
      <c r="D54" s="46">
        <v>90</v>
      </c>
      <c r="E54" s="46">
        <v>328</v>
      </c>
      <c r="F54" s="46">
        <v>8</v>
      </c>
      <c r="G54" s="46">
        <v>3352</v>
      </c>
    </row>
    <row r="55" spans="1:7" x14ac:dyDescent="0.2">
      <c r="A55" s="96" t="s">
        <v>170</v>
      </c>
      <c r="B55" s="46" t="s">
        <v>29</v>
      </c>
      <c r="C55" s="46">
        <v>8</v>
      </c>
      <c r="D55" s="46">
        <v>90</v>
      </c>
      <c r="E55" s="46">
        <v>328</v>
      </c>
      <c r="F55" s="46">
        <v>8</v>
      </c>
      <c r="G55" s="46">
        <v>3352</v>
      </c>
    </row>
    <row r="56" spans="1:7" x14ac:dyDescent="0.2">
      <c r="A56" s="96" t="s">
        <v>148</v>
      </c>
      <c r="B56" s="46" t="s">
        <v>318</v>
      </c>
      <c r="C56" s="46">
        <v>1</v>
      </c>
      <c r="D56" s="46">
        <v>0</v>
      </c>
      <c r="E56" s="46">
        <v>0</v>
      </c>
      <c r="F56" s="46">
        <v>1</v>
      </c>
      <c r="G56" s="46">
        <v>6</v>
      </c>
    </row>
    <row r="57" spans="1:7" x14ac:dyDescent="0.2">
      <c r="A57" s="96" t="s">
        <v>148</v>
      </c>
      <c r="B57" s="46" t="s">
        <v>29</v>
      </c>
      <c r="C57" s="46">
        <v>1</v>
      </c>
      <c r="D57" s="46">
        <v>0</v>
      </c>
      <c r="E57" s="46">
        <v>0</v>
      </c>
      <c r="F57" s="46">
        <v>1</v>
      </c>
      <c r="G57" s="46">
        <v>6</v>
      </c>
    </row>
    <row r="58" spans="1:7" x14ac:dyDescent="0.2">
      <c r="A58" s="96" t="s">
        <v>171</v>
      </c>
      <c r="B58" s="46" t="s">
        <v>343</v>
      </c>
      <c r="C58" s="46">
        <v>0</v>
      </c>
      <c r="D58" s="46">
        <v>0</v>
      </c>
      <c r="E58" s="46">
        <v>483</v>
      </c>
      <c r="F58" s="46">
        <v>0</v>
      </c>
      <c r="G58" s="46">
        <v>3243</v>
      </c>
    </row>
    <row r="59" spans="1:7" x14ac:dyDescent="0.2">
      <c r="A59" s="96" t="s">
        <v>171</v>
      </c>
      <c r="B59" s="46" t="s">
        <v>29</v>
      </c>
      <c r="C59" s="46">
        <v>0</v>
      </c>
      <c r="D59" s="46">
        <v>0</v>
      </c>
      <c r="E59" s="46">
        <v>483</v>
      </c>
      <c r="F59" s="46">
        <v>0</v>
      </c>
      <c r="G59" s="46">
        <v>3243</v>
      </c>
    </row>
    <row r="60" spans="1:7" x14ac:dyDescent="0.2">
      <c r="A60" s="96" t="s">
        <v>321</v>
      </c>
      <c r="B60" s="46" t="s">
        <v>29</v>
      </c>
      <c r="C60" s="46">
        <v>0</v>
      </c>
      <c r="D60" s="46">
        <v>0</v>
      </c>
      <c r="E60" s="46">
        <v>483</v>
      </c>
      <c r="F60" s="46">
        <v>0</v>
      </c>
      <c r="G60" s="46">
        <v>3243</v>
      </c>
    </row>
    <row r="61" spans="1:7" x14ac:dyDescent="0.2">
      <c r="A61" s="97" t="s">
        <v>29</v>
      </c>
      <c r="B61" s="47" t="s">
        <v>29</v>
      </c>
      <c r="C61" s="47">
        <v>16665</v>
      </c>
      <c r="D61" s="47">
        <v>16822</v>
      </c>
      <c r="E61" s="47">
        <v>23877</v>
      </c>
      <c r="F61" s="47">
        <v>16665</v>
      </c>
      <c r="G61" s="47">
        <v>247528</v>
      </c>
    </row>
    <row r="62" spans="1:7" x14ac:dyDescent="0.2">
      <c r="A62" s="96" t="s">
        <v>162</v>
      </c>
      <c r="B62" s="96"/>
      <c r="C62" s="96"/>
      <c r="D62" s="96"/>
      <c r="E62" s="96"/>
      <c r="F62" s="96"/>
      <c r="G62" s="96"/>
    </row>
    <row r="63" spans="1:7" x14ac:dyDescent="0.2">
      <c r="A63" s="96" t="s">
        <v>58</v>
      </c>
      <c r="B63" s="96"/>
      <c r="C63" s="96"/>
      <c r="D63" s="96"/>
      <c r="E63" s="96"/>
      <c r="F63" s="96"/>
      <c r="G63" s="96"/>
    </row>
  </sheetData>
  <sheetProtection sheet="1"/>
  <mergeCells count="25">
    <mergeCell ref="A58:A59"/>
    <mergeCell ref="A60"/>
    <mergeCell ref="A61"/>
    <mergeCell ref="A62:G62"/>
    <mergeCell ref="A63:G63"/>
    <mergeCell ref="A44:A46"/>
    <mergeCell ref="A47:A50"/>
    <mergeCell ref="A51:A53"/>
    <mergeCell ref="A54:A55"/>
    <mergeCell ref="A56:A57"/>
    <mergeCell ref="A33:A34"/>
    <mergeCell ref="A35:A37"/>
    <mergeCell ref="A38:A39"/>
    <mergeCell ref="A40:A41"/>
    <mergeCell ref="A42:A43"/>
    <mergeCell ref="A21:A22"/>
    <mergeCell ref="A23:A24"/>
    <mergeCell ref="A25:A26"/>
    <mergeCell ref="A27:A28"/>
    <mergeCell ref="A29:A32"/>
    <mergeCell ref="B1:E1"/>
    <mergeCell ref="A11:A13"/>
    <mergeCell ref="A14:A16"/>
    <mergeCell ref="A17:A18"/>
    <mergeCell ref="A19:A20"/>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345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8" t="s">
        <v>96</v>
      </c>
      <c r="B10" s="48" t="s">
        <v>228</v>
      </c>
      <c r="C10" s="20" t="s">
        <v>30</v>
      </c>
      <c r="D10" s="20" t="s">
        <v>31</v>
      </c>
      <c r="E10" s="20" t="s">
        <v>42</v>
      </c>
      <c r="F10" s="20" t="s">
        <v>97</v>
      </c>
      <c r="G10" s="20" t="s">
        <v>98</v>
      </c>
    </row>
    <row r="11" spans="1:16" x14ac:dyDescent="0.2">
      <c r="A11" s="96" t="s">
        <v>174</v>
      </c>
      <c r="B11" s="48" t="s">
        <v>346</v>
      </c>
      <c r="C11" s="48">
        <v>856</v>
      </c>
      <c r="D11" s="48">
        <v>112</v>
      </c>
      <c r="E11" s="48">
        <v>473</v>
      </c>
      <c r="F11" s="48">
        <v>856</v>
      </c>
      <c r="G11" s="48">
        <v>2839</v>
      </c>
    </row>
    <row r="12" spans="1:16" x14ac:dyDescent="0.2">
      <c r="A12" s="96" t="s">
        <v>174</v>
      </c>
      <c r="B12" s="48" t="s">
        <v>347</v>
      </c>
      <c r="C12" s="48">
        <v>195</v>
      </c>
      <c r="D12" s="48">
        <v>29</v>
      </c>
      <c r="E12" s="48">
        <v>21</v>
      </c>
      <c r="F12" s="48">
        <v>195</v>
      </c>
      <c r="G12" s="48">
        <v>524</v>
      </c>
    </row>
    <row r="13" spans="1:16" x14ac:dyDescent="0.2">
      <c r="A13" s="96" t="s">
        <v>174</v>
      </c>
      <c r="B13" s="48" t="s">
        <v>348</v>
      </c>
      <c r="C13" s="48">
        <v>151</v>
      </c>
      <c r="D13" s="48">
        <v>29</v>
      </c>
      <c r="E13" s="48">
        <v>29</v>
      </c>
      <c r="F13" s="48">
        <v>151</v>
      </c>
      <c r="G13" s="48">
        <v>471</v>
      </c>
    </row>
    <row r="14" spans="1:16" x14ac:dyDescent="0.2">
      <c r="A14" s="96" t="s">
        <v>174</v>
      </c>
      <c r="B14" s="48" t="s">
        <v>160</v>
      </c>
      <c r="C14" s="48">
        <v>7</v>
      </c>
      <c r="D14" s="48">
        <v>1</v>
      </c>
      <c r="E14" s="48">
        <v>6</v>
      </c>
      <c r="F14" s="48">
        <v>7</v>
      </c>
      <c r="G14" s="48">
        <v>69</v>
      </c>
    </row>
    <row r="15" spans="1:16" x14ac:dyDescent="0.2">
      <c r="A15" s="96" t="s">
        <v>174</v>
      </c>
      <c r="B15" s="48" t="s">
        <v>29</v>
      </c>
      <c r="C15" s="48">
        <v>1209</v>
      </c>
      <c r="D15" s="48">
        <v>171</v>
      </c>
      <c r="E15" s="48">
        <v>529</v>
      </c>
      <c r="F15" s="48">
        <v>1209</v>
      </c>
      <c r="G15" s="48">
        <v>3903</v>
      </c>
    </row>
    <row r="16" spans="1:16" x14ac:dyDescent="0.2">
      <c r="A16" s="96" t="s">
        <v>154</v>
      </c>
      <c r="B16" s="48" t="s">
        <v>349</v>
      </c>
      <c r="C16" s="48">
        <v>1193</v>
      </c>
      <c r="D16" s="48">
        <v>854</v>
      </c>
      <c r="E16" s="48">
        <v>176</v>
      </c>
      <c r="F16" s="48">
        <v>1193</v>
      </c>
      <c r="G16" s="48">
        <v>4147</v>
      </c>
    </row>
    <row r="17" spans="1:7" x14ac:dyDescent="0.2">
      <c r="A17" s="96" t="s">
        <v>154</v>
      </c>
      <c r="B17" s="48" t="s">
        <v>29</v>
      </c>
      <c r="C17" s="48">
        <v>1193</v>
      </c>
      <c r="D17" s="48">
        <v>854</v>
      </c>
      <c r="E17" s="48">
        <v>176</v>
      </c>
      <c r="F17" s="48">
        <v>1193</v>
      </c>
      <c r="G17" s="48">
        <v>4147</v>
      </c>
    </row>
    <row r="18" spans="1:7" x14ac:dyDescent="0.2">
      <c r="A18" s="96" t="s">
        <v>100</v>
      </c>
      <c r="B18" s="48" t="s">
        <v>350</v>
      </c>
      <c r="C18" s="48">
        <v>879</v>
      </c>
      <c r="D18" s="48">
        <v>783</v>
      </c>
      <c r="E18" s="48">
        <v>1132</v>
      </c>
      <c r="F18" s="48">
        <v>879</v>
      </c>
      <c r="G18" s="48">
        <v>12582</v>
      </c>
    </row>
    <row r="19" spans="1:7" x14ac:dyDescent="0.2">
      <c r="A19" s="96" t="s">
        <v>100</v>
      </c>
      <c r="B19" s="48" t="s">
        <v>351</v>
      </c>
      <c r="C19" s="48">
        <v>83</v>
      </c>
      <c r="D19" s="48">
        <v>68</v>
      </c>
      <c r="E19" s="48">
        <v>32</v>
      </c>
      <c r="F19" s="48">
        <v>83</v>
      </c>
      <c r="G19" s="48">
        <v>683</v>
      </c>
    </row>
    <row r="20" spans="1:7" x14ac:dyDescent="0.2">
      <c r="A20" s="96" t="s">
        <v>100</v>
      </c>
      <c r="B20" s="48" t="s">
        <v>160</v>
      </c>
      <c r="C20" s="48">
        <v>0</v>
      </c>
      <c r="D20" s="48">
        <v>0</v>
      </c>
      <c r="E20" s="48">
        <v>0</v>
      </c>
      <c r="F20" s="48">
        <v>0</v>
      </c>
      <c r="G20" s="48">
        <v>0</v>
      </c>
    </row>
    <row r="21" spans="1:7" x14ac:dyDescent="0.2">
      <c r="A21" s="96" t="s">
        <v>100</v>
      </c>
      <c r="B21" s="48" t="s">
        <v>29</v>
      </c>
      <c r="C21" s="48">
        <v>962</v>
      </c>
      <c r="D21" s="48">
        <v>851</v>
      </c>
      <c r="E21" s="48">
        <v>1164</v>
      </c>
      <c r="F21" s="48">
        <v>962</v>
      </c>
      <c r="G21" s="48">
        <v>13265</v>
      </c>
    </row>
    <row r="22" spans="1:7" x14ac:dyDescent="0.2">
      <c r="A22" s="96" t="s">
        <v>144</v>
      </c>
      <c r="B22" s="48" t="s">
        <v>352</v>
      </c>
      <c r="C22" s="48">
        <v>198</v>
      </c>
      <c r="D22" s="48">
        <v>87</v>
      </c>
      <c r="E22" s="48">
        <v>87</v>
      </c>
      <c r="F22" s="48">
        <v>198</v>
      </c>
      <c r="G22" s="48">
        <v>926</v>
      </c>
    </row>
    <row r="23" spans="1:7" x14ac:dyDescent="0.2">
      <c r="A23" s="96" t="s">
        <v>144</v>
      </c>
      <c r="B23" s="48" t="s">
        <v>353</v>
      </c>
      <c r="C23" s="48">
        <v>154</v>
      </c>
      <c r="D23" s="48">
        <v>131</v>
      </c>
      <c r="E23" s="48">
        <v>179</v>
      </c>
      <c r="F23" s="48">
        <v>154</v>
      </c>
      <c r="G23" s="48">
        <v>2267</v>
      </c>
    </row>
    <row r="24" spans="1:7" x14ac:dyDescent="0.2">
      <c r="A24" s="96" t="s">
        <v>144</v>
      </c>
      <c r="B24" s="48" t="s">
        <v>354</v>
      </c>
      <c r="C24" s="48">
        <v>142</v>
      </c>
      <c r="D24" s="48">
        <v>72</v>
      </c>
      <c r="E24" s="48">
        <v>137</v>
      </c>
      <c r="F24" s="48">
        <v>142</v>
      </c>
      <c r="G24" s="48">
        <v>1249</v>
      </c>
    </row>
    <row r="25" spans="1:7" x14ac:dyDescent="0.2">
      <c r="A25" s="96" t="s">
        <v>144</v>
      </c>
      <c r="B25" s="48" t="s">
        <v>355</v>
      </c>
      <c r="C25" s="48">
        <v>127</v>
      </c>
      <c r="D25" s="48">
        <v>92</v>
      </c>
      <c r="E25" s="48">
        <v>106</v>
      </c>
      <c r="F25" s="48">
        <v>127</v>
      </c>
      <c r="G25" s="48">
        <v>1537</v>
      </c>
    </row>
    <row r="26" spans="1:7" x14ac:dyDescent="0.2">
      <c r="A26" s="96" t="s">
        <v>144</v>
      </c>
      <c r="B26" s="48" t="s">
        <v>356</v>
      </c>
      <c r="C26" s="48">
        <v>114</v>
      </c>
      <c r="D26" s="48">
        <v>96</v>
      </c>
      <c r="E26" s="48">
        <v>165</v>
      </c>
      <c r="F26" s="48">
        <v>114</v>
      </c>
      <c r="G26" s="48">
        <v>1805</v>
      </c>
    </row>
    <row r="27" spans="1:7" x14ac:dyDescent="0.2">
      <c r="A27" s="96" t="s">
        <v>144</v>
      </c>
      <c r="B27" s="48" t="s">
        <v>357</v>
      </c>
      <c r="C27" s="48">
        <v>95</v>
      </c>
      <c r="D27" s="48">
        <v>69</v>
      </c>
      <c r="E27" s="48">
        <v>79</v>
      </c>
      <c r="F27" s="48">
        <v>95</v>
      </c>
      <c r="G27" s="48">
        <v>940</v>
      </c>
    </row>
    <row r="28" spans="1:7" x14ac:dyDescent="0.2">
      <c r="A28" s="96" t="s">
        <v>144</v>
      </c>
      <c r="B28" s="48" t="s">
        <v>160</v>
      </c>
      <c r="C28" s="48">
        <v>26</v>
      </c>
      <c r="D28" s="48">
        <v>17</v>
      </c>
      <c r="E28" s="48">
        <v>18</v>
      </c>
      <c r="F28" s="48">
        <v>26</v>
      </c>
      <c r="G28" s="48">
        <v>151</v>
      </c>
    </row>
    <row r="29" spans="1:7" x14ac:dyDescent="0.2">
      <c r="A29" s="96" t="s">
        <v>144</v>
      </c>
      <c r="B29" s="48" t="s">
        <v>29</v>
      </c>
      <c r="C29" s="48">
        <v>856</v>
      </c>
      <c r="D29" s="48">
        <v>564</v>
      </c>
      <c r="E29" s="48">
        <v>771</v>
      </c>
      <c r="F29" s="48">
        <v>856</v>
      </c>
      <c r="G29" s="48">
        <v>8875</v>
      </c>
    </row>
    <row r="30" spans="1:7" x14ac:dyDescent="0.2">
      <c r="A30" s="96" t="s">
        <v>126</v>
      </c>
      <c r="B30" s="48" t="s">
        <v>358</v>
      </c>
      <c r="C30" s="48">
        <v>501</v>
      </c>
      <c r="D30" s="48">
        <v>165</v>
      </c>
      <c r="E30" s="48">
        <v>541</v>
      </c>
      <c r="F30" s="48">
        <v>501</v>
      </c>
      <c r="G30" s="48">
        <v>4471</v>
      </c>
    </row>
    <row r="31" spans="1:7" x14ac:dyDescent="0.2">
      <c r="A31" s="96" t="s">
        <v>126</v>
      </c>
      <c r="B31" s="48" t="s">
        <v>160</v>
      </c>
      <c r="C31" s="48">
        <v>1</v>
      </c>
      <c r="D31" s="48">
        <v>1</v>
      </c>
      <c r="E31" s="48">
        <v>2</v>
      </c>
      <c r="F31" s="48">
        <v>1</v>
      </c>
      <c r="G31" s="48">
        <v>56</v>
      </c>
    </row>
    <row r="32" spans="1:7" x14ac:dyDescent="0.2">
      <c r="A32" s="96" t="s">
        <v>126</v>
      </c>
      <c r="B32" s="48" t="s">
        <v>29</v>
      </c>
      <c r="C32" s="48">
        <v>502</v>
      </c>
      <c r="D32" s="48">
        <v>166</v>
      </c>
      <c r="E32" s="48">
        <v>543</v>
      </c>
      <c r="F32" s="48">
        <v>502</v>
      </c>
      <c r="G32" s="48">
        <v>4527</v>
      </c>
    </row>
    <row r="33" spans="1:7" x14ac:dyDescent="0.2">
      <c r="A33" s="96" t="s">
        <v>106</v>
      </c>
      <c r="B33" s="48" t="s">
        <v>359</v>
      </c>
      <c r="C33" s="48">
        <v>286</v>
      </c>
      <c r="D33" s="48">
        <v>10</v>
      </c>
      <c r="E33" s="48">
        <v>16</v>
      </c>
      <c r="F33" s="48">
        <v>286</v>
      </c>
      <c r="G33" s="48">
        <v>570</v>
      </c>
    </row>
    <row r="34" spans="1:7" x14ac:dyDescent="0.2">
      <c r="A34" s="96" t="s">
        <v>106</v>
      </c>
      <c r="B34" s="48" t="s">
        <v>160</v>
      </c>
      <c r="C34" s="48">
        <v>2</v>
      </c>
      <c r="D34" s="48">
        <v>1</v>
      </c>
      <c r="E34" s="48">
        <v>2</v>
      </c>
      <c r="F34" s="48">
        <v>2</v>
      </c>
      <c r="G34" s="48">
        <v>42</v>
      </c>
    </row>
    <row r="35" spans="1:7" x14ac:dyDescent="0.2">
      <c r="A35" s="96" t="s">
        <v>106</v>
      </c>
      <c r="B35" s="48" t="s">
        <v>29</v>
      </c>
      <c r="C35" s="48">
        <v>288</v>
      </c>
      <c r="D35" s="48">
        <v>11</v>
      </c>
      <c r="E35" s="48">
        <v>18</v>
      </c>
      <c r="F35" s="48">
        <v>288</v>
      </c>
      <c r="G35" s="48">
        <v>612</v>
      </c>
    </row>
    <row r="36" spans="1:7" x14ac:dyDescent="0.2">
      <c r="A36" s="96" t="s">
        <v>175</v>
      </c>
      <c r="B36" s="48" t="s">
        <v>360</v>
      </c>
      <c r="C36" s="48">
        <v>257</v>
      </c>
      <c r="D36" s="48">
        <v>78</v>
      </c>
      <c r="E36" s="48">
        <v>130</v>
      </c>
      <c r="F36" s="48">
        <v>257</v>
      </c>
      <c r="G36" s="48">
        <v>2225</v>
      </c>
    </row>
    <row r="37" spans="1:7" x14ac:dyDescent="0.2">
      <c r="A37" s="96" t="s">
        <v>175</v>
      </c>
      <c r="B37" s="48" t="s">
        <v>160</v>
      </c>
      <c r="C37" s="48">
        <v>0</v>
      </c>
      <c r="D37" s="48">
        <v>0</v>
      </c>
      <c r="E37" s="48">
        <v>0</v>
      </c>
      <c r="F37" s="48">
        <v>0</v>
      </c>
      <c r="G37" s="48">
        <v>1</v>
      </c>
    </row>
    <row r="38" spans="1:7" x14ac:dyDescent="0.2">
      <c r="A38" s="96" t="s">
        <v>175</v>
      </c>
      <c r="B38" s="48" t="s">
        <v>29</v>
      </c>
      <c r="C38" s="48">
        <v>257</v>
      </c>
      <c r="D38" s="48">
        <v>78</v>
      </c>
      <c r="E38" s="48">
        <v>130</v>
      </c>
      <c r="F38" s="48">
        <v>257</v>
      </c>
      <c r="G38" s="48">
        <v>2226</v>
      </c>
    </row>
    <row r="39" spans="1:7" x14ac:dyDescent="0.2">
      <c r="A39" s="96" t="s">
        <v>176</v>
      </c>
      <c r="B39" s="48" t="s">
        <v>361</v>
      </c>
      <c r="C39" s="48">
        <v>145</v>
      </c>
      <c r="D39" s="48">
        <v>116</v>
      </c>
      <c r="E39" s="48">
        <v>172</v>
      </c>
      <c r="F39" s="48">
        <v>145</v>
      </c>
      <c r="G39" s="48">
        <v>2223</v>
      </c>
    </row>
    <row r="40" spans="1:7" x14ac:dyDescent="0.2">
      <c r="A40" s="96" t="s">
        <v>176</v>
      </c>
      <c r="B40" s="48" t="s">
        <v>362</v>
      </c>
      <c r="C40" s="48">
        <v>97</v>
      </c>
      <c r="D40" s="48">
        <v>30</v>
      </c>
      <c r="E40" s="48">
        <v>66</v>
      </c>
      <c r="F40" s="48">
        <v>97</v>
      </c>
      <c r="G40" s="48">
        <v>675</v>
      </c>
    </row>
    <row r="41" spans="1:7" x14ac:dyDescent="0.2">
      <c r="A41" s="96" t="s">
        <v>176</v>
      </c>
      <c r="B41" s="48" t="s">
        <v>160</v>
      </c>
      <c r="C41" s="48">
        <v>0</v>
      </c>
      <c r="D41" s="48">
        <v>0</v>
      </c>
      <c r="E41" s="48">
        <v>2</v>
      </c>
      <c r="F41" s="48">
        <v>0</v>
      </c>
      <c r="G41" s="48">
        <v>7</v>
      </c>
    </row>
    <row r="42" spans="1:7" x14ac:dyDescent="0.2">
      <c r="A42" s="96" t="s">
        <v>176</v>
      </c>
      <c r="B42" s="48" t="s">
        <v>29</v>
      </c>
      <c r="C42" s="48">
        <v>242</v>
      </c>
      <c r="D42" s="48">
        <v>146</v>
      </c>
      <c r="E42" s="48">
        <v>240</v>
      </c>
      <c r="F42" s="48">
        <v>242</v>
      </c>
      <c r="G42" s="48">
        <v>2905</v>
      </c>
    </row>
    <row r="43" spans="1:7" x14ac:dyDescent="0.2">
      <c r="A43" s="96" t="s">
        <v>177</v>
      </c>
      <c r="B43" s="48" t="s">
        <v>363</v>
      </c>
      <c r="C43" s="48">
        <v>103</v>
      </c>
      <c r="D43" s="48">
        <v>42</v>
      </c>
      <c r="E43" s="48">
        <v>158</v>
      </c>
      <c r="F43" s="48">
        <v>103</v>
      </c>
      <c r="G43" s="48">
        <v>1551</v>
      </c>
    </row>
    <row r="44" spans="1:7" x14ac:dyDescent="0.2">
      <c r="A44" s="96" t="s">
        <v>177</v>
      </c>
      <c r="B44" s="48" t="s">
        <v>160</v>
      </c>
      <c r="C44" s="48">
        <v>0</v>
      </c>
      <c r="D44" s="48">
        <v>0</v>
      </c>
      <c r="E44" s="48">
        <v>0</v>
      </c>
      <c r="F44" s="48">
        <v>0</v>
      </c>
      <c r="G44" s="48">
        <v>4</v>
      </c>
    </row>
    <row r="45" spans="1:7" x14ac:dyDescent="0.2">
      <c r="A45" s="96" t="s">
        <v>177</v>
      </c>
      <c r="B45" s="48" t="s">
        <v>29</v>
      </c>
      <c r="C45" s="48">
        <v>103</v>
      </c>
      <c r="D45" s="48">
        <v>42</v>
      </c>
      <c r="E45" s="48">
        <v>158</v>
      </c>
      <c r="F45" s="48">
        <v>103</v>
      </c>
      <c r="G45" s="48">
        <v>1555</v>
      </c>
    </row>
    <row r="46" spans="1:7" x14ac:dyDescent="0.2">
      <c r="A46" s="96" t="s">
        <v>158</v>
      </c>
      <c r="B46" s="48" t="s">
        <v>364</v>
      </c>
      <c r="C46" s="48">
        <v>93</v>
      </c>
      <c r="D46" s="48">
        <v>80</v>
      </c>
      <c r="E46" s="48">
        <v>178</v>
      </c>
      <c r="F46" s="48">
        <v>93</v>
      </c>
      <c r="G46" s="48">
        <v>2392</v>
      </c>
    </row>
    <row r="47" spans="1:7" x14ac:dyDescent="0.2">
      <c r="A47" s="96" t="s">
        <v>158</v>
      </c>
      <c r="B47" s="48" t="s">
        <v>365</v>
      </c>
      <c r="C47" s="48">
        <v>9</v>
      </c>
      <c r="D47" s="48">
        <v>4</v>
      </c>
      <c r="E47" s="48">
        <v>8</v>
      </c>
      <c r="F47" s="48">
        <v>9</v>
      </c>
      <c r="G47" s="48">
        <v>179</v>
      </c>
    </row>
    <row r="48" spans="1:7" x14ac:dyDescent="0.2">
      <c r="A48" s="96" t="s">
        <v>158</v>
      </c>
      <c r="B48" s="48" t="s">
        <v>160</v>
      </c>
      <c r="C48" s="48">
        <v>0</v>
      </c>
      <c r="D48" s="48">
        <v>2</v>
      </c>
      <c r="E48" s="48">
        <v>0</v>
      </c>
      <c r="F48" s="48">
        <v>0</v>
      </c>
      <c r="G48" s="48">
        <v>8</v>
      </c>
    </row>
    <row r="49" spans="1:7" x14ac:dyDescent="0.2">
      <c r="A49" s="96" t="s">
        <v>158</v>
      </c>
      <c r="B49" s="48" t="s">
        <v>29</v>
      </c>
      <c r="C49" s="48">
        <v>102</v>
      </c>
      <c r="D49" s="48">
        <v>86</v>
      </c>
      <c r="E49" s="48">
        <v>186</v>
      </c>
      <c r="F49" s="48">
        <v>102</v>
      </c>
      <c r="G49" s="48">
        <v>2579</v>
      </c>
    </row>
    <row r="50" spans="1:7" x14ac:dyDescent="0.2">
      <c r="A50" s="96" t="s">
        <v>142</v>
      </c>
      <c r="B50" s="48" t="s">
        <v>366</v>
      </c>
      <c r="C50" s="48">
        <v>83</v>
      </c>
      <c r="D50" s="48">
        <v>90</v>
      </c>
      <c r="E50" s="48">
        <v>45</v>
      </c>
      <c r="F50" s="48">
        <v>83</v>
      </c>
      <c r="G50" s="48">
        <v>2510</v>
      </c>
    </row>
    <row r="51" spans="1:7" x14ac:dyDescent="0.2">
      <c r="A51" s="96" t="s">
        <v>142</v>
      </c>
      <c r="B51" s="48" t="s">
        <v>29</v>
      </c>
      <c r="C51" s="48">
        <v>83</v>
      </c>
      <c r="D51" s="48">
        <v>90</v>
      </c>
      <c r="E51" s="48">
        <v>45</v>
      </c>
      <c r="F51" s="48">
        <v>83</v>
      </c>
      <c r="G51" s="48">
        <v>2510</v>
      </c>
    </row>
    <row r="52" spans="1:7" x14ac:dyDescent="0.2">
      <c r="A52" s="96" t="s">
        <v>178</v>
      </c>
      <c r="B52" s="48" t="s">
        <v>367</v>
      </c>
      <c r="C52" s="48">
        <v>51</v>
      </c>
      <c r="D52" s="48">
        <v>121</v>
      </c>
      <c r="E52" s="48">
        <v>79</v>
      </c>
      <c r="F52" s="48">
        <v>51</v>
      </c>
      <c r="G52" s="48">
        <v>914</v>
      </c>
    </row>
    <row r="53" spans="1:7" x14ac:dyDescent="0.2">
      <c r="A53" s="96" t="s">
        <v>178</v>
      </c>
      <c r="B53" s="48" t="s">
        <v>29</v>
      </c>
      <c r="C53" s="48">
        <v>51</v>
      </c>
      <c r="D53" s="48">
        <v>121</v>
      </c>
      <c r="E53" s="48">
        <v>79</v>
      </c>
      <c r="F53" s="48">
        <v>51</v>
      </c>
      <c r="G53" s="48">
        <v>914</v>
      </c>
    </row>
    <row r="54" spans="1:7" x14ac:dyDescent="0.2">
      <c r="A54" s="96" t="s">
        <v>167</v>
      </c>
      <c r="B54" s="48" t="s">
        <v>336</v>
      </c>
      <c r="C54" s="48">
        <v>36</v>
      </c>
      <c r="D54" s="48">
        <v>119</v>
      </c>
      <c r="E54" s="48">
        <v>104</v>
      </c>
      <c r="F54" s="48">
        <v>36</v>
      </c>
      <c r="G54" s="48">
        <v>1569</v>
      </c>
    </row>
    <row r="55" spans="1:7" x14ac:dyDescent="0.2">
      <c r="A55" s="96" t="s">
        <v>167</v>
      </c>
      <c r="B55" s="48" t="s">
        <v>29</v>
      </c>
      <c r="C55" s="48">
        <v>36</v>
      </c>
      <c r="D55" s="48">
        <v>119</v>
      </c>
      <c r="E55" s="48">
        <v>104</v>
      </c>
      <c r="F55" s="48">
        <v>36</v>
      </c>
      <c r="G55" s="48">
        <v>1569</v>
      </c>
    </row>
    <row r="56" spans="1:7" x14ac:dyDescent="0.2">
      <c r="A56" s="96" t="s">
        <v>130</v>
      </c>
      <c r="B56" s="48" t="s">
        <v>368</v>
      </c>
      <c r="C56" s="48">
        <v>14</v>
      </c>
      <c r="D56" s="48">
        <v>7</v>
      </c>
      <c r="E56" s="48">
        <v>147</v>
      </c>
      <c r="F56" s="48">
        <v>14</v>
      </c>
      <c r="G56" s="48">
        <v>591</v>
      </c>
    </row>
    <row r="57" spans="1:7" x14ac:dyDescent="0.2">
      <c r="A57" s="96" t="s">
        <v>130</v>
      </c>
      <c r="B57" s="48" t="s">
        <v>29</v>
      </c>
      <c r="C57" s="48">
        <v>14</v>
      </c>
      <c r="D57" s="48">
        <v>7</v>
      </c>
      <c r="E57" s="48">
        <v>147</v>
      </c>
      <c r="F57" s="48">
        <v>14</v>
      </c>
      <c r="G57" s="48">
        <v>591</v>
      </c>
    </row>
    <row r="58" spans="1:7" x14ac:dyDescent="0.2">
      <c r="A58" s="96" t="s">
        <v>179</v>
      </c>
      <c r="B58" s="48" t="s">
        <v>369</v>
      </c>
      <c r="C58" s="48">
        <v>5</v>
      </c>
      <c r="D58" s="48">
        <v>0</v>
      </c>
      <c r="E58" s="48">
        <v>4</v>
      </c>
      <c r="F58" s="48">
        <v>5</v>
      </c>
      <c r="G58" s="48">
        <v>68</v>
      </c>
    </row>
    <row r="59" spans="1:7" x14ac:dyDescent="0.2">
      <c r="A59" s="96" t="s">
        <v>179</v>
      </c>
      <c r="B59" s="48" t="s">
        <v>370</v>
      </c>
      <c r="C59" s="48">
        <v>1</v>
      </c>
      <c r="D59" s="48">
        <v>0</v>
      </c>
      <c r="E59" s="48">
        <v>4</v>
      </c>
      <c r="F59" s="48">
        <v>1</v>
      </c>
      <c r="G59" s="48">
        <v>22</v>
      </c>
    </row>
    <row r="60" spans="1:7" x14ac:dyDescent="0.2">
      <c r="A60" s="96" t="s">
        <v>179</v>
      </c>
      <c r="B60" s="48" t="s">
        <v>160</v>
      </c>
      <c r="C60" s="48">
        <v>0</v>
      </c>
      <c r="D60" s="48">
        <v>0</v>
      </c>
      <c r="E60" s="48">
        <v>2</v>
      </c>
      <c r="F60" s="48">
        <v>0</v>
      </c>
      <c r="G60" s="48">
        <v>15</v>
      </c>
    </row>
    <row r="61" spans="1:7" x14ac:dyDescent="0.2">
      <c r="A61" s="96" t="s">
        <v>179</v>
      </c>
      <c r="B61" s="48" t="s">
        <v>29</v>
      </c>
      <c r="C61" s="48">
        <v>6</v>
      </c>
      <c r="D61" s="48">
        <v>0</v>
      </c>
      <c r="E61" s="48">
        <v>10</v>
      </c>
      <c r="F61" s="48">
        <v>6</v>
      </c>
      <c r="G61" s="48">
        <v>105</v>
      </c>
    </row>
    <row r="62" spans="1:7" x14ac:dyDescent="0.2">
      <c r="A62" s="96" t="s">
        <v>169</v>
      </c>
      <c r="B62" s="48" t="s">
        <v>371</v>
      </c>
      <c r="C62" s="48">
        <v>3</v>
      </c>
      <c r="D62" s="48">
        <v>0</v>
      </c>
      <c r="E62" s="48">
        <v>11</v>
      </c>
      <c r="F62" s="48">
        <v>3</v>
      </c>
      <c r="G62" s="48">
        <v>36</v>
      </c>
    </row>
    <row r="63" spans="1:7" x14ac:dyDescent="0.2">
      <c r="A63" s="96" t="s">
        <v>169</v>
      </c>
      <c r="B63" s="48" t="s">
        <v>29</v>
      </c>
      <c r="C63" s="48">
        <v>3</v>
      </c>
      <c r="D63" s="48">
        <v>0</v>
      </c>
      <c r="E63" s="48">
        <v>11</v>
      </c>
      <c r="F63" s="48">
        <v>3</v>
      </c>
      <c r="G63" s="48">
        <v>36</v>
      </c>
    </row>
    <row r="64" spans="1:7" x14ac:dyDescent="0.2">
      <c r="A64" s="96" t="s">
        <v>170</v>
      </c>
      <c r="B64" s="48" t="s">
        <v>342</v>
      </c>
      <c r="C64" s="48">
        <v>1</v>
      </c>
      <c r="D64" s="48">
        <v>0</v>
      </c>
      <c r="E64" s="48">
        <v>35</v>
      </c>
      <c r="F64" s="48">
        <v>1</v>
      </c>
      <c r="G64" s="48">
        <v>214</v>
      </c>
    </row>
    <row r="65" spans="1:7" x14ac:dyDescent="0.2">
      <c r="A65" s="96" t="s">
        <v>170</v>
      </c>
      <c r="B65" s="48" t="s">
        <v>160</v>
      </c>
      <c r="C65" s="48">
        <v>1</v>
      </c>
      <c r="D65" s="48">
        <v>4</v>
      </c>
      <c r="E65" s="48">
        <v>0</v>
      </c>
      <c r="F65" s="48">
        <v>1</v>
      </c>
      <c r="G65" s="48">
        <v>28</v>
      </c>
    </row>
    <row r="66" spans="1:7" x14ac:dyDescent="0.2">
      <c r="A66" s="96" t="s">
        <v>170</v>
      </c>
      <c r="B66" s="48" t="s">
        <v>29</v>
      </c>
      <c r="C66" s="48">
        <v>2</v>
      </c>
      <c r="D66" s="48">
        <v>4</v>
      </c>
      <c r="E66" s="48">
        <v>35</v>
      </c>
      <c r="F66" s="48">
        <v>2</v>
      </c>
      <c r="G66" s="48">
        <v>242</v>
      </c>
    </row>
    <row r="67" spans="1:7" x14ac:dyDescent="0.2">
      <c r="A67" s="96" t="s">
        <v>180</v>
      </c>
      <c r="B67" s="48" t="s">
        <v>372</v>
      </c>
      <c r="C67" s="48">
        <v>1</v>
      </c>
      <c r="D67" s="48">
        <v>0</v>
      </c>
      <c r="E67" s="48">
        <v>3</v>
      </c>
      <c r="F67" s="48">
        <v>1</v>
      </c>
      <c r="G67" s="48">
        <v>1</v>
      </c>
    </row>
    <row r="68" spans="1:7" x14ac:dyDescent="0.2">
      <c r="A68" s="96" t="s">
        <v>180</v>
      </c>
      <c r="B68" s="48" t="s">
        <v>160</v>
      </c>
      <c r="C68" s="48">
        <v>0</v>
      </c>
      <c r="D68" s="48">
        <v>0</v>
      </c>
      <c r="E68" s="48">
        <v>0</v>
      </c>
      <c r="F68" s="48">
        <v>0</v>
      </c>
      <c r="G68" s="48">
        <v>2</v>
      </c>
    </row>
    <row r="69" spans="1:7" x14ac:dyDescent="0.2">
      <c r="A69" s="96" t="s">
        <v>180</v>
      </c>
      <c r="B69" s="48" t="s">
        <v>29</v>
      </c>
      <c r="C69" s="48">
        <v>1</v>
      </c>
      <c r="D69" s="48">
        <v>0</v>
      </c>
      <c r="E69" s="48">
        <v>3</v>
      </c>
      <c r="F69" s="48">
        <v>1</v>
      </c>
      <c r="G69" s="48">
        <v>3</v>
      </c>
    </row>
    <row r="70" spans="1:7" x14ac:dyDescent="0.2">
      <c r="A70" s="96" t="s">
        <v>373</v>
      </c>
      <c r="B70" s="48" t="s">
        <v>374</v>
      </c>
      <c r="C70" s="48">
        <v>0</v>
      </c>
      <c r="D70" s="48">
        <v>1</v>
      </c>
      <c r="E70" s="48">
        <v>1</v>
      </c>
      <c r="F70" s="48">
        <v>0</v>
      </c>
      <c r="G70" s="48">
        <v>103</v>
      </c>
    </row>
    <row r="71" spans="1:7" x14ac:dyDescent="0.2">
      <c r="A71" s="96" t="s">
        <v>373</v>
      </c>
      <c r="B71" s="48" t="s">
        <v>375</v>
      </c>
      <c r="C71" s="48">
        <v>0</v>
      </c>
      <c r="D71" s="48">
        <v>0</v>
      </c>
      <c r="E71" s="48">
        <v>67</v>
      </c>
      <c r="F71" s="48">
        <v>0</v>
      </c>
      <c r="G71" s="48">
        <v>632</v>
      </c>
    </row>
    <row r="72" spans="1:7" x14ac:dyDescent="0.2">
      <c r="A72" s="96" t="s">
        <v>373</v>
      </c>
      <c r="B72" s="48" t="s">
        <v>29</v>
      </c>
      <c r="C72" s="48">
        <v>0</v>
      </c>
      <c r="D72" s="48">
        <v>1</v>
      </c>
      <c r="E72" s="48">
        <v>68</v>
      </c>
      <c r="F72" s="48">
        <v>0</v>
      </c>
      <c r="G72" s="48">
        <v>735</v>
      </c>
    </row>
    <row r="73" spans="1:7" x14ac:dyDescent="0.2">
      <c r="A73" s="96" t="s">
        <v>190</v>
      </c>
      <c r="B73" s="48" t="s">
        <v>376</v>
      </c>
      <c r="C73" s="48">
        <v>0</v>
      </c>
      <c r="D73" s="48">
        <v>0</v>
      </c>
      <c r="E73" s="48">
        <v>0</v>
      </c>
      <c r="F73" s="48">
        <v>0</v>
      </c>
      <c r="G73" s="48">
        <v>8</v>
      </c>
    </row>
    <row r="74" spans="1:7" x14ac:dyDescent="0.2">
      <c r="A74" s="96" t="s">
        <v>190</v>
      </c>
      <c r="B74" s="48" t="s">
        <v>29</v>
      </c>
      <c r="C74" s="48">
        <v>0</v>
      </c>
      <c r="D74" s="48">
        <v>0</v>
      </c>
      <c r="E74" s="48">
        <v>0</v>
      </c>
      <c r="F74" s="48">
        <v>0</v>
      </c>
      <c r="G74" s="48">
        <v>8</v>
      </c>
    </row>
    <row r="75" spans="1:7" x14ac:dyDescent="0.2">
      <c r="A75" s="96" t="s">
        <v>321</v>
      </c>
      <c r="B75" s="48" t="s">
        <v>29</v>
      </c>
      <c r="C75" s="48">
        <v>0</v>
      </c>
      <c r="D75" s="48">
        <v>0</v>
      </c>
      <c r="E75" s="48">
        <v>5</v>
      </c>
      <c r="F75" s="48">
        <v>0</v>
      </c>
      <c r="G75" s="48">
        <v>69</v>
      </c>
    </row>
    <row r="76" spans="1:7" x14ac:dyDescent="0.2">
      <c r="A76" s="97" t="s">
        <v>29</v>
      </c>
      <c r="B76" s="49" t="s">
        <v>29</v>
      </c>
      <c r="C76" s="49">
        <v>5910</v>
      </c>
      <c r="D76" s="49">
        <v>3311</v>
      </c>
      <c r="E76" s="49">
        <v>4422</v>
      </c>
      <c r="F76" s="49">
        <v>5910</v>
      </c>
      <c r="G76" s="49">
        <v>51376</v>
      </c>
    </row>
    <row r="77" spans="1:7" x14ac:dyDescent="0.2">
      <c r="A77" s="96" t="s">
        <v>162</v>
      </c>
      <c r="B77" s="96"/>
      <c r="C77" s="96"/>
      <c r="D77" s="96"/>
      <c r="E77" s="96"/>
      <c r="F77" s="96"/>
      <c r="G77" s="96"/>
    </row>
    <row r="78" spans="1:7" x14ac:dyDescent="0.2">
      <c r="A78" s="96" t="s">
        <v>58</v>
      </c>
      <c r="B78" s="96"/>
      <c r="C78" s="96"/>
      <c r="D78" s="96"/>
      <c r="E78" s="96"/>
      <c r="F78" s="96"/>
      <c r="G78" s="96"/>
    </row>
  </sheetData>
  <sheetProtection sheet="1"/>
  <mergeCells count="25">
    <mergeCell ref="A73:A74"/>
    <mergeCell ref="A75"/>
    <mergeCell ref="A76"/>
    <mergeCell ref="A77:G77"/>
    <mergeCell ref="A78:G78"/>
    <mergeCell ref="A58:A61"/>
    <mergeCell ref="A62:A63"/>
    <mergeCell ref="A64:A66"/>
    <mergeCell ref="A67:A69"/>
    <mergeCell ref="A70:A72"/>
    <mergeCell ref="A46:A49"/>
    <mergeCell ref="A50:A51"/>
    <mergeCell ref="A52:A53"/>
    <mergeCell ref="A54:A55"/>
    <mergeCell ref="A56:A57"/>
    <mergeCell ref="A30:A32"/>
    <mergeCell ref="A33:A35"/>
    <mergeCell ref="A36:A38"/>
    <mergeCell ref="A39:A42"/>
    <mergeCell ref="A43:A45"/>
    <mergeCell ref="B1:E1"/>
    <mergeCell ref="A11:A15"/>
    <mergeCell ref="A16:A17"/>
    <mergeCell ref="A18:A21"/>
    <mergeCell ref="A22:A29"/>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378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0" t="s">
        <v>96</v>
      </c>
      <c r="B10" s="50" t="s">
        <v>228</v>
      </c>
      <c r="C10" s="20" t="s">
        <v>30</v>
      </c>
      <c r="D10" s="20" t="s">
        <v>31</v>
      </c>
      <c r="E10" s="20" t="s">
        <v>42</v>
      </c>
      <c r="F10" s="20" t="s">
        <v>97</v>
      </c>
      <c r="G10" s="20" t="s">
        <v>98</v>
      </c>
    </row>
    <row r="11" spans="1:16" x14ac:dyDescent="0.2">
      <c r="A11" s="96" t="s">
        <v>174</v>
      </c>
      <c r="B11" s="50" t="s">
        <v>379</v>
      </c>
      <c r="C11" s="50">
        <v>499</v>
      </c>
      <c r="D11" s="50">
        <v>65</v>
      </c>
      <c r="E11" s="50">
        <v>36</v>
      </c>
      <c r="F11" s="50">
        <v>499</v>
      </c>
      <c r="G11" s="50">
        <v>1076</v>
      </c>
    </row>
    <row r="12" spans="1:16" x14ac:dyDescent="0.2">
      <c r="A12" s="96" t="s">
        <v>174</v>
      </c>
      <c r="B12" s="50" t="s">
        <v>380</v>
      </c>
      <c r="C12" s="50">
        <v>191</v>
      </c>
      <c r="D12" s="50">
        <v>13</v>
      </c>
      <c r="E12" s="50">
        <v>25</v>
      </c>
      <c r="F12" s="50">
        <v>191</v>
      </c>
      <c r="G12" s="50">
        <v>476</v>
      </c>
    </row>
    <row r="13" spans="1:16" x14ac:dyDescent="0.2">
      <c r="A13" s="96" t="s">
        <v>174</v>
      </c>
      <c r="B13" s="50" t="s">
        <v>381</v>
      </c>
      <c r="C13" s="50">
        <v>129</v>
      </c>
      <c r="D13" s="50">
        <v>5</v>
      </c>
      <c r="E13" s="50">
        <v>2</v>
      </c>
      <c r="F13" s="50">
        <v>129</v>
      </c>
      <c r="G13" s="50">
        <v>270</v>
      </c>
    </row>
    <row r="14" spans="1:16" x14ac:dyDescent="0.2">
      <c r="A14" s="96" t="s">
        <v>174</v>
      </c>
      <c r="B14" s="50" t="s">
        <v>382</v>
      </c>
      <c r="C14" s="50">
        <v>94</v>
      </c>
      <c r="D14" s="50">
        <v>11</v>
      </c>
      <c r="E14" s="50">
        <v>51</v>
      </c>
      <c r="F14" s="50">
        <v>94</v>
      </c>
      <c r="G14" s="50">
        <v>551</v>
      </c>
    </row>
    <row r="15" spans="1:16" x14ac:dyDescent="0.2">
      <c r="A15" s="96" t="s">
        <v>174</v>
      </c>
      <c r="B15" s="50" t="s">
        <v>383</v>
      </c>
      <c r="C15" s="50">
        <v>63</v>
      </c>
      <c r="D15" s="50">
        <v>5</v>
      </c>
      <c r="E15" s="50">
        <v>14</v>
      </c>
      <c r="F15" s="50">
        <v>63</v>
      </c>
      <c r="G15" s="50">
        <v>233</v>
      </c>
    </row>
    <row r="16" spans="1:16" x14ac:dyDescent="0.2">
      <c r="A16" s="96" t="s">
        <v>174</v>
      </c>
      <c r="B16" s="50" t="s">
        <v>160</v>
      </c>
      <c r="C16" s="50">
        <v>64</v>
      </c>
      <c r="D16" s="50">
        <v>36</v>
      </c>
      <c r="E16" s="50">
        <v>58</v>
      </c>
      <c r="F16" s="50">
        <v>64</v>
      </c>
      <c r="G16" s="50">
        <v>537</v>
      </c>
    </row>
    <row r="17" spans="1:7" x14ac:dyDescent="0.2">
      <c r="A17" s="96" t="s">
        <v>174</v>
      </c>
      <c r="B17" s="50" t="s">
        <v>29</v>
      </c>
      <c r="C17" s="50">
        <v>1040</v>
      </c>
      <c r="D17" s="50">
        <v>135</v>
      </c>
      <c r="E17" s="50">
        <v>186</v>
      </c>
      <c r="F17" s="50">
        <v>1040</v>
      </c>
      <c r="G17" s="50">
        <v>3143</v>
      </c>
    </row>
    <row r="18" spans="1:7" x14ac:dyDescent="0.2">
      <c r="A18" s="96" t="s">
        <v>144</v>
      </c>
      <c r="B18" s="50" t="s">
        <v>384</v>
      </c>
      <c r="C18" s="50">
        <v>157</v>
      </c>
      <c r="D18" s="50">
        <v>119</v>
      </c>
      <c r="E18" s="50">
        <v>39</v>
      </c>
      <c r="F18" s="50">
        <v>157</v>
      </c>
      <c r="G18" s="50">
        <v>1085</v>
      </c>
    </row>
    <row r="19" spans="1:7" x14ac:dyDescent="0.2">
      <c r="A19" s="96" t="s">
        <v>144</v>
      </c>
      <c r="B19" s="50" t="s">
        <v>385</v>
      </c>
      <c r="C19" s="50">
        <v>147</v>
      </c>
      <c r="D19" s="50">
        <v>110</v>
      </c>
      <c r="E19" s="50">
        <v>108</v>
      </c>
      <c r="F19" s="50">
        <v>147</v>
      </c>
      <c r="G19" s="50">
        <v>1242</v>
      </c>
    </row>
    <row r="20" spans="1:7" x14ac:dyDescent="0.2">
      <c r="A20" s="96" t="s">
        <v>144</v>
      </c>
      <c r="B20" s="50" t="s">
        <v>386</v>
      </c>
      <c r="C20" s="50">
        <v>140</v>
      </c>
      <c r="D20" s="50">
        <v>20</v>
      </c>
      <c r="E20" s="50">
        <v>22</v>
      </c>
      <c r="F20" s="50">
        <v>140</v>
      </c>
      <c r="G20" s="50">
        <v>378</v>
      </c>
    </row>
    <row r="21" spans="1:7" x14ac:dyDescent="0.2">
      <c r="A21" s="96" t="s">
        <v>144</v>
      </c>
      <c r="B21" s="50" t="s">
        <v>387</v>
      </c>
      <c r="C21" s="50">
        <v>93</v>
      </c>
      <c r="D21" s="50">
        <v>86</v>
      </c>
      <c r="E21" s="50">
        <v>55</v>
      </c>
      <c r="F21" s="50">
        <v>93</v>
      </c>
      <c r="G21" s="50">
        <v>815</v>
      </c>
    </row>
    <row r="22" spans="1:7" x14ac:dyDescent="0.2">
      <c r="A22" s="96" t="s">
        <v>144</v>
      </c>
      <c r="B22" s="50" t="s">
        <v>388</v>
      </c>
      <c r="C22" s="50">
        <v>71</v>
      </c>
      <c r="D22" s="50">
        <v>65</v>
      </c>
      <c r="E22" s="50">
        <v>34</v>
      </c>
      <c r="F22" s="50">
        <v>71</v>
      </c>
      <c r="G22" s="50">
        <v>663</v>
      </c>
    </row>
    <row r="23" spans="1:7" x14ac:dyDescent="0.2">
      <c r="A23" s="96" t="s">
        <v>144</v>
      </c>
      <c r="B23" s="50" t="s">
        <v>389</v>
      </c>
      <c r="C23" s="50">
        <v>37</v>
      </c>
      <c r="D23" s="50">
        <v>28</v>
      </c>
      <c r="E23" s="50">
        <v>25</v>
      </c>
      <c r="F23" s="50">
        <v>37</v>
      </c>
      <c r="G23" s="50">
        <v>410</v>
      </c>
    </row>
    <row r="24" spans="1:7" x14ac:dyDescent="0.2">
      <c r="A24" s="96" t="s">
        <v>144</v>
      </c>
      <c r="B24" s="50" t="s">
        <v>160</v>
      </c>
      <c r="C24" s="50">
        <v>42</v>
      </c>
      <c r="D24" s="50">
        <v>34</v>
      </c>
      <c r="E24" s="50">
        <v>29</v>
      </c>
      <c r="F24" s="50">
        <v>42</v>
      </c>
      <c r="G24" s="50">
        <v>432</v>
      </c>
    </row>
    <row r="25" spans="1:7" x14ac:dyDescent="0.2">
      <c r="A25" s="96" t="s">
        <v>144</v>
      </c>
      <c r="B25" s="50" t="s">
        <v>29</v>
      </c>
      <c r="C25" s="50">
        <v>687</v>
      </c>
      <c r="D25" s="50">
        <v>462</v>
      </c>
      <c r="E25" s="50">
        <v>312</v>
      </c>
      <c r="F25" s="50">
        <v>687</v>
      </c>
      <c r="G25" s="50">
        <v>5025</v>
      </c>
    </row>
    <row r="26" spans="1:7" x14ac:dyDescent="0.2">
      <c r="A26" s="96" t="s">
        <v>185</v>
      </c>
      <c r="B26" s="50" t="s">
        <v>390</v>
      </c>
      <c r="C26" s="50">
        <v>135</v>
      </c>
      <c r="D26" s="50">
        <v>23</v>
      </c>
      <c r="E26" s="50">
        <v>19</v>
      </c>
      <c r="F26" s="50">
        <v>135</v>
      </c>
      <c r="G26" s="50">
        <v>424</v>
      </c>
    </row>
    <row r="27" spans="1:7" x14ac:dyDescent="0.2">
      <c r="A27" s="96" t="s">
        <v>185</v>
      </c>
      <c r="B27" s="50" t="s">
        <v>391</v>
      </c>
      <c r="C27" s="50">
        <v>64</v>
      </c>
      <c r="D27" s="50">
        <v>17</v>
      </c>
      <c r="E27" s="50">
        <v>5</v>
      </c>
      <c r="F27" s="50">
        <v>64</v>
      </c>
      <c r="G27" s="50">
        <v>403</v>
      </c>
    </row>
    <row r="28" spans="1:7" x14ac:dyDescent="0.2">
      <c r="A28" s="96" t="s">
        <v>185</v>
      </c>
      <c r="B28" s="50" t="s">
        <v>392</v>
      </c>
      <c r="C28" s="50">
        <v>34</v>
      </c>
      <c r="D28" s="50">
        <v>28</v>
      </c>
      <c r="E28" s="50">
        <v>54</v>
      </c>
      <c r="F28" s="50">
        <v>34</v>
      </c>
      <c r="G28" s="50">
        <v>609</v>
      </c>
    </row>
    <row r="29" spans="1:7" x14ac:dyDescent="0.2">
      <c r="A29" s="96" t="s">
        <v>185</v>
      </c>
      <c r="B29" s="50" t="s">
        <v>160</v>
      </c>
      <c r="C29" s="50">
        <v>3</v>
      </c>
      <c r="D29" s="50">
        <v>0</v>
      </c>
      <c r="E29" s="50">
        <v>0</v>
      </c>
      <c r="F29" s="50">
        <v>3</v>
      </c>
      <c r="G29" s="50">
        <v>10</v>
      </c>
    </row>
    <row r="30" spans="1:7" x14ac:dyDescent="0.2">
      <c r="A30" s="96" t="s">
        <v>185</v>
      </c>
      <c r="B30" s="50" t="s">
        <v>29</v>
      </c>
      <c r="C30" s="50">
        <v>236</v>
      </c>
      <c r="D30" s="50">
        <v>68</v>
      </c>
      <c r="E30" s="50">
        <v>78</v>
      </c>
      <c r="F30" s="50">
        <v>236</v>
      </c>
      <c r="G30" s="50">
        <v>1446</v>
      </c>
    </row>
    <row r="31" spans="1:7" x14ac:dyDescent="0.2">
      <c r="A31" s="96" t="s">
        <v>186</v>
      </c>
      <c r="B31" s="50" t="s">
        <v>393</v>
      </c>
      <c r="C31" s="50">
        <v>54</v>
      </c>
      <c r="D31" s="50">
        <v>60</v>
      </c>
      <c r="E31" s="50">
        <v>42</v>
      </c>
      <c r="F31" s="50">
        <v>54</v>
      </c>
      <c r="G31" s="50">
        <v>987</v>
      </c>
    </row>
    <row r="32" spans="1:7" x14ac:dyDescent="0.2">
      <c r="A32" s="96" t="s">
        <v>186</v>
      </c>
      <c r="B32" s="50" t="s">
        <v>394</v>
      </c>
      <c r="C32" s="50">
        <v>36</v>
      </c>
      <c r="D32" s="50">
        <v>11</v>
      </c>
      <c r="E32" s="50">
        <v>13</v>
      </c>
      <c r="F32" s="50">
        <v>36</v>
      </c>
      <c r="G32" s="50">
        <v>259</v>
      </c>
    </row>
    <row r="33" spans="1:7" x14ac:dyDescent="0.2">
      <c r="A33" s="96" t="s">
        <v>186</v>
      </c>
      <c r="B33" s="50" t="s">
        <v>395</v>
      </c>
      <c r="C33" s="50">
        <v>29</v>
      </c>
      <c r="D33" s="50">
        <v>43</v>
      </c>
      <c r="E33" s="50">
        <v>52</v>
      </c>
      <c r="F33" s="50">
        <v>29</v>
      </c>
      <c r="G33" s="50">
        <v>978</v>
      </c>
    </row>
    <row r="34" spans="1:7" x14ac:dyDescent="0.2">
      <c r="A34" s="96" t="s">
        <v>186</v>
      </c>
      <c r="B34" s="50" t="s">
        <v>396</v>
      </c>
      <c r="C34" s="50">
        <v>25</v>
      </c>
      <c r="D34" s="50">
        <v>19</v>
      </c>
      <c r="E34" s="50">
        <v>14</v>
      </c>
      <c r="F34" s="50">
        <v>25</v>
      </c>
      <c r="G34" s="50">
        <v>575</v>
      </c>
    </row>
    <row r="35" spans="1:7" x14ac:dyDescent="0.2">
      <c r="A35" s="96" t="s">
        <v>186</v>
      </c>
      <c r="B35" s="50" t="s">
        <v>397</v>
      </c>
      <c r="C35" s="50">
        <v>23</v>
      </c>
      <c r="D35" s="50">
        <v>26</v>
      </c>
      <c r="E35" s="50">
        <v>12</v>
      </c>
      <c r="F35" s="50">
        <v>23</v>
      </c>
      <c r="G35" s="50">
        <v>473</v>
      </c>
    </row>
    <row r="36" spans="1:7" x14ac:dyDescent="0.2">
      <c r="A36" s="96" t="s">
        <v>186</v>
      </c>
      <c r="B36" s="50" t="s">
        <v>398</v>
      </c>
      <c r="C36" s="50">
        <v>17</v>
      </c>
      <c r="D36" s="50">
        <v>17</v>
      </c>
      <c r="E36" s="50">
        <v>11</v>
      </c>
      <c r="F36" s="50">
        <v>17</v>
      </c>
      <c r="G36" s="50">
        <v>256</v>
      </c>
    </row>
    <row r="37" spans="1:7" x14ac:dyDescent="0.2">
      <c r="A37" s="96" t="s">
        <v>186</v>
      </c>
      <c r="B37" s="50" t="s">
        <v>160</v>
      </c>
      <c r="C37" s="50">
        <v>7</v>
      </c>
      <c r="D37" s="50">
        <v>42</v>
      </c>
      <c r="E37" s="50">
        <v>60</v>
      </c>
      <c r="F37" s="50">
        <v>7</v>
      </c>
      <c r="G37" s="50">
        <v>546</v>
      </c>
    </row>
    <row r="38" spans="1:7" x14ac:dyDescent="0.2">
      <c r="A38" s="96" t="s">
        <v>186</v>
      </c>
      <c r="B38" s="50" t="s">
        <v>29</v>
      </c>
      <c r="C38" s="50">
        <v>191</v>
      </c>
      <c r="D38" s="50">
        <v>218</v>
      </c>
      <c r="E38" s="50">
        <v>204</v>
      </c>
      <c r="F38" s="50">
        <v>191</v>
      </c>
      <c r="G38" s="50">
        <v>4074</v>
      </c>
    </row>
    <row r="39" spans="1:7" x14ac:dyDescent="0.2">
      <c r="A39" s="96" t="s">
        <v>176</v>
      </c>
      <c r="B39" s="50" t="s">
        <v>362</v>
      </c>
      <c r="C39" s="50">
        <v>150</v>
      </c>
      <c r="D39" s="50">
        <v>41</v>
      </c>
      <c r="E39" s="50">
        <v>69</v>
      </c>
      <c r="F39" s="50">
        <v>150</v>
      </c>
      <c r="G39" s="50">
        <v>658</v>
      </c>
    </row>
    <row r="40" spans="1:7" x14ac:dyDescent="0.2">
      <c r="A40" s="96" t="s">
        <v>176</v>
      </c>
      <c r="B40" s="50" t="s">
        <v>399</v>
      </c>
      <c r="C40" s="50">
        <v>28</v>
      </c>
      <c r="D40" s="50">
        <v>9</v>
      </c>
      <c r="E40" s="50">
        <v>71</v>
      </c>
      <c r="F40" s="50">
        <v>28</v>
      </c>
      <c r="G40" s="50">
        <v>365</v>
      </c>
    </row>
    <row r="41" spans="1:7" x14ac:dyDescent="0.2">
      <c r="A41" s="96" t="s">
        <v>176</v>
      </c>
      <c r="B41" s="50" t="s">
        <v>400</v>
      </c>
      <c r="C41" s="50">
        <v>10</v>
      </c>
      <c r="D41" s="50">
        <v>4</v>
      </c>
      <c r="E41" s="50">
        <v>21</v>
      </c>
      <c r="F41" s="50">
        <v>10</v>
      </c>
      <c r="G41" s="50">
        <v>104</v>
      </c>
    </row>
    <row r="42" spans="1:7" x14ac:dyDescent="0.2">
      <c r="A42" s="96" t="s">
        <v>176</v>
      </c>
      <c r="B42" s="50" t="s">
        <v>160</v>
      </c>
      <c r="C42" s="50">
        <v>1</v>
      </c>
      <c r="D42" s="50">
        <v>2</v>
      </c>
      <c r="E42" s="50">
        <v>4</v>
      </c>
      <c r="F42" s="50">
        <v>1</v>
      </c>
      <c r="G42" s="50">
        <v>9</v>
      </c>
    </row>
    <row r="43" spans="1:7" x14ac:dyDescent="0.2">
      <c r="A43" s="96" t="s">
        <v>176</v>
      </c>
      <c r="B43" s="50" t="s">
        <v>29</v>
      </c>
      <c r="C43" s="50">
        <v>189</v>
      </c>
      <c r="D43" s="50">
        <v>56</v>
      </c>
      <c r="E43" s="50">
        <v>165</v>
      </c>
      <c r="F43" s="50">
        <v>189</v>
      </c>
      <c r="G43" s="50">
        <v>1136</v>
      </c>
    </row>
    <row r="44" spans="1:7" x14ac:dyDescent="0.2">
      <c r="A44" s="96" t="s">
        <v>126</v>
      </c>
      <c r="B44" s="50" t="s">
        <v>401</v>
      </c>
      <c r="C44" s="50">
        <v>131</v>
      </c>
      <c r="D44" s="50">
        <v>68</v>
      </c>
      <c r="E44" s="50">
        <v>135</v>
      </c>
      <c r="F44" s="50">
        <v>131</v>
      </c>
      <c r="G44" s="50">
        <v>1218</v>
      </c>
    </row>
    <row r="45" spans="1:7" x14ac:dyDescent="0.2">
      <c r="A45" s="96" t="s">
        <v>126</v>
      </c>
      <c r="B45" s="50" t="s">
        <v>402</v>
      </c>
      <c r="C45" s="50">
        <v>9</v>
      </c>
      <c r="D45" s="50">
        <v>0</v>
      </c>
      <c r="E45" s="50">
        <v>4</v>
      </c>
      <c r="F45" s="50">
        <v>9</v>
      </c>
      <c r="G45" s="50">
        <v>85</v>
      </c>
    </row>
    <row r="46" spans="1:7" x14ac:dyDescent="0.2">
      <c r="A46" s="96" t="s">
        <v>126</v>
      </c>
      <c r="B46" s="50" t="s">
        <v>160</v>
      </c>
      <c r="C46" s="50">
        <v>5</v>
      </c>
      <c r="D46" s="50">
        <v>0</v>
      </c>
      <c r="E46" s="50">
        <v>8</v>
      </c>
      <c r="F46" s="50">
        <v>5</v>
      </c>
      <c r="G46" s="50">
        <v>82</v>
      </c>
    </row>
    <row r="47" spans="1:7" x14ac:dyDescent="0.2">
      <c r="A47" s="96" t="s">
        <v>126</v>
      </c>
      <c r="B47" s="50" t="s">
        <v>29</v>
      </c>
      <c r="C47" s="50">
        <v>145</v>
      </c>
      <c r="D47" s="50">
        <v>68</v>
      </c>
      <c r="E47" s="50">
        <v>147</v>
      </c>
      <c r="F47" s="50">
        <v>145</v>
      </c>
      <c r="G47" s="50">
        <v>1385</v>
      </c>
    </row>
    <row r="48" spans="1:7" x14ac:dyDescent="0.2">
      <c r="A48" s="96" t="s">
        <v>187</v>
      </c>
      <c r="B48" s="50" t="s">
        <v>403</v>
      </c>
      <c r="C48" s="50">
        <v>63</v>
      </c>
      <c r="D48" s="50">
        <v>28</v>
      </c>
      <c r="E48" s="50">
        <v>31</v>
      </c>
      <c r="F48" s="50">
        <v>63</v>
      </c>
      <c r="G48" s="50">
        <v>321</v>
      </c>
    </row>
    <row r="49" spans="1:7" x14ac:dyDescent="0.2">
      <c r="A49" s="96" t="s">
        <v>187</v>
      </c>
      <c r="B49" s="50" t="s">
        <v>404</v>
      </c>
      <c r="C49" s="50">
        <v>46</v>
      </c>
      <c r="D49" s="50">
        <v>2</v>
      </c>
      <c r="E49" s="50">
        <v>0</v>
      </c>
      <c r="F49" s="50">
        <v>46</v>
      </c>
      <c r="G49" s="50">
        <v>280</v>
      </c>
    </row>
    <row r="50" spans="1:7" x14ac:dyDescent="0.2">
      <c r="A50" s="96" t="s">
        <v>187</v>
      </c>
      <c r="B50" s="50" t="s">
        <v>160</v>
      </c>
      <c r="C50" s="50">
        <v>0</v>
      </c>
      <c r="D50" s="50">
        <v>3</v>
      </c>
      <c r="E50" s="50">
        <v>0</v>
      </c>
      <c r="F50" s="50">
        <v>0</v>
      </c>
      <c r="G50" s="50">
        <v>21</v>
      </c>
    </row>
    <row r="51" spans="1:7" x14ac:dyDescent="0.2">
      <c r="A51" s="96" t="s">
        <v>187</v>
      </c>
      <c r="B51" s="50" t="s">
        <v>29</v>
      </c>
      <c r="C51" s="50">
        <v>109</v>
      </c>
      <c r="D51" s="50">
        <v>33</v>
      </c>
      <c r="E51" s="50">
        <v>31</v>
      </c>
      <c r="F51" s="50">
        <v>109</v>
      </c>
      <c r="G51" s="50">
        <v>622</v>
      </c>
    </row>
    <row r="52" spans="1:7" x14ac:dyDescent="0.2">
      <c r="A52" s="96" t="s">
        <v>150</v>
      </c>
      <c r="B52" s="50" t="s">
        <v>379</v>
      </c>
      <c r="C52" s="50">
        <v>47</v>
      </c>
      <c r="D52" s="50">
        <v>17</v>
      </c>
      <c r="E52" s="50">
        <v>41</v>
      </c>
      <c r="F52" s="50">
        <v>47</v>
      </c>
      <c r="G52" s="50">
        <v>433</v>
      </c>
    </row>
    <row r="53" spans="1:7" x14ac:dyDescent="0.2">
      <c r="A53" s="96" t="s">
        <v>150</v>
      </c>
      <c r="B53" s="50" t="s">
        <v>382</v>
      </c>
      <c r="C53" s="50">
        <v>38</v>
      </c>
      <c r="D53" s="50">
        <v>71</v>
      </c>
      <c r="E53" s="50">
        <v>64</v>
      </c>
      <c r="F53" s="50">
        <v>38</v>
      </c>
      <c r="G53" s="50">
        <v>1164</v>
      </c>
    </row>
    <row r="54" spans="1:7" x14ac:dyDescent="0.2">
      <c r="A54" s="96" t="s">
        <v>150</v>
      </c>
      <c r="B54" s="50" t="s">
        <v>405</v>
      </c>
      <c r="C54" s="50">
        <v>19</v>
      </c>
      <c r="D54" s="50">
        <v>30</v>
      </c>
      <c r="E54" s="50">
        <v>73</v>
      </c>
      <c r="F54" s="50">
        <v>19</v>
      </c>
      <c r="G54" s="50">
        <v>1360</v>
      </c>
    </row>
    <row r="55" spans="1:7" x14ac:dyDescent="0.2">
      <c r="A55" s="96" t="s">
        <v>150</v>
      </c>
      <c r="B55" s="50" t="s">
        <v>160</v>
      </c>
      <c r="C55" s="50">
        <v>1</v>
      </c>
      <c r="D55" s="50">
        <v>0</v>
      </c>
      <c r="E55" s="50">
        <v>1</v>
      </c>
      <c r="F55" s="50">
        <v>1</v>
      </c>
      <c r="G55" s="50">
        <v>7</v>
      </c>
    </row>
    <row r="56" spans="1:7" x14ac:dyDescent="0.2">
      <c r="A56" s="96" t="s">
        <v>150</v>
      </c>
      <c r="B56" s="50" t="s">
        <v>29</v>
      </c>
      <c r="C56" s="50">
        <v>105</v>
      </c>
      <c r="D56" s="50">
        <v>118</v>
      </c>
      <c r="E56" s="50">
        <v>179</v>
      </c>
      <c r="F56" s="50">
        <v>105</v>
      </c>
      <c r="G56" s="50">
        <v>2964</v>
      </c>
    </row>
    <row r="57" spans="1:7" x14ac:dyDescent="0.2">
      <c r="A57" s="96" t="s">
        <v>177</v>
      </c>
      <c r="B57" s="50" t="s">
        <v>406</v>
      </c>
      <c r="C57" s="50">
        <v>18</v>
      </c>
      <c r="D57" s="50">
        <v>21</v>
      </c>
      <c r="E57" s="50">
        <v>70</v>
      </c>
      <c r="F57" s="50">
        <v>18</v>
      </c>
      <c r="G57" s="50">
        <v>351</v>
      </c>
    </row>
    <row r="58" spans="1:7" x14ac:dyDescent="0.2">
      <c r="A58" s="96" t="s">
        <v>177</v>
      </c>
      <c r="B58" s="50" t="s">
        <v>407</v>
      </c>
      <c r="C58" s="50">
        <v>15</v>
      </c>
      <c r="D58" s="50">
        <v>20</v>
      </c>
      <c r="E58" s="50">
        <v>11</v>
      </c>
      <c r="F58" s="50">
        <v>15</v>
      </c>
      <c r="G58" s="50">
        <v>102</v>
      </c>
    </row>
    <row r="59" spans="1:7" x14ac:dyDescent="0.2">
      <c r="A59" s="96" t="s">
        <v>177</v>
      </c>
      <c r="B59" s="50" t="s">
        <v>408</v>
      </c>
      <c r="C59" s="50">
        <v>10</v>
      </c>
      <c r="D59" s="50">
        <v>2</v>
      </c>
      <c r="E59" s="50">
        <v>4</v>
      </c>
      <c r="F59" s="50">
        <v>10</v>
      </c>
      <c r="G59" s="50">
        <v>91</v>
      </c>
    </row>
    <row r="60" spans="1:7" x14ac:dyDescent="0.2">
      <c r="A60" s="96" t="s">
        <v>177</v>
      </c>
      <c r="B60" s="50" t="s">
        <v>409</v>
      </c>
      <c r="C60" s="50">
        <v>6</v>
      </c>
      <c r="D60" s="50">
        <v>1</v>
      </c>
      <c r="E60" s="50">
        <v>13</v>
      </c>
      <c r="F60" s="50">
        <v>6</v>
      </c>
      <c r="G60" s="50">
        <v>28</v>
      </c>
    </row>
    <row r="61" spans="1:7" x14ac:dyDescent="0.2">
      <c r="A61" s="96" t="s">
        <v>177</v>
      </c>
      <c r="B61" s="50" t="s">
        <v>410</v>
      </c>
      <c r="C61" s="50">
        <v>6</v>
      </c>
      <c r="D61" s="50">
        <v>0</v>
      </c>
      <c r="E61" s="50">
        <v>0</v>
      </c>
      <c r="F61" s="50">
        <v>6</v>
      </c>
      <c r="G61" s="50">
        <v>19</v>
      </c>
    </row>
    <row r="62" spans="1:7" x14ac:dyDescent="0.2">
      <c r="A62" s="96" t="s">
        <v>177</v>
      </c>
      <c r="B62" s="50" t="s">
        <v>160</v>
      </c>
      <c r="C62" s="50">
        <v>0</v>
      </c>
      <c r="D62" s="50">
        <v>0</v>
      </c>
      <c r="E62" s="50">
        <v>0</v>
      </c>
      <c r="F62" s="50">
        <v>0</v>
      </c>
      <c r="G62" s="50">
        <v>0</v>
      </c>
    </row>
    <row r="63" spans="1:7" x14ac:dyDescent="0.2">
      <c r="A63" s="96" t="s">
        <v>177</v>
      </c>
      <c r="B63" s="50" t="s">
        <v>29</v>
      </c>
      <c r="C63" s="50">
        <v>55</v>
      </c>
      <c r="D63" s="50">
        <v>44</v>
      </c>
      <c r="E63" s="50">
        <v>98</v>
      </c>
      <c r="F63" s="50">
        <v>55</v>
      </c>
      <c r="G63" s="50">
        <v>591</v>
      </c>
    </row>
    <row r="64" spans="1:7" x14ac:dyDescent="0.2">
      <c r="A64" s="96" t="s">
        <v>106</v>
      </c>
      <c r="B64" s="50" t="s">
        <v>411</v>
      </c>
      <c r="C64" s="50">
        <v>49</v>
      </c>
      <c r="D64" s="50">
        <v>1</v>
      </c>
      <c r="E64" s="50">
        <v>0</v>
      </c>
      <c r="F64" s="50">
        <v>49</v>
      </c>
      <c r="G64" s="50">
        <v>70</v>
      </c>
    </row>
    <row r="65" spans="1:7" x14ac:dyDescent="0.2">
      <c r="A65" s="96" t="s">
        <v>106</v>
      </c>
      <c r="B65" s="50" t="s">
        <v>29</v>
      </c>
      <c r="C65" s="50">
        <v>49</v>
      </c>
      <c r="D65" s="50">
        <v>1</v>
      </c>
      <c r="E65" s="50">
        <v>0</v>
      </c>
      <c r="F65" s="50">
        <v>49</v>
      </c>
      <c r="G65" s="50">
        <v>70</v>
      </c>
    </row>
    <row r="66" spans="1:7" x14ac:dyDescent="0.2">
      <c r="A66" s="96" t="s">
        <v>188</v>
      </c>
      <c r="B66" s="50" t="s">
        <v>412</v>
      </c>
      <c r="C66" s="50">
        <v>12</v>
      </c>
      <c r="D66" s="50">
        <v>24</v>
      </c>
      <c r="E66" s="50">
        <v>34</v>
      </c>
      <c r="F66" s="50">
        <v>12</v>
      </c>
      <c r="G66" s="50">
        <v>278</v>
      </c>
    </row>
    <row r="67" spans="1:7" x14ac:dyDescent="0.2">
      <c r="A67" s="96" t="s">
        <v>188</v>
      </c>
      <c r="B67" s="50" t="s">
        <v>413</v>
      </c>
      <c r="C67" s="50">
        <v>12</v>
      </c>
      <c r="D67" s="50">
        <v>5</v>
      </c>
      <c r="E67" s="50">
        <v>23</v>
      </c>
      <c r="F67" s="50">
        <v>12</v>
      </c>
      <c r="G67" s="50">
        <v>184</v>
      </c>
    </row>
    <row r="68" spans="1:7" x14ac:dyDescent="0.2">
      <c r="A68" s="96" t="s">
        <v>188</v>
      </c>
      <c r="B68" s="50" t="s">
        <v>414</v>
      </c>
      <c r="C68" s="50">
        <v>6</v>
      </c>
      <c r="D68" s="50">
        <v>9</v>
      </c>
      <c r="E68" s="50">
        <v>8</v>
      </c>
      <c r="F68" s="50">
        <v>6</v>
      </c>
      <c r="G68" s="50">
        <v>106</v>
      </c>
    </row>
    <row r="69" spans="1:7" x14ac:dyDescent="0.2">
      <c r="A69" s="96" t="s">
        <v>188</v>
      </c>
      <c r="B69" s="50" t="s">
        <v>415</v>
      </c>
      <c r="C69" s="50">
        <v>4</v>
      </c>
      <c r="D69" s="50">
        <v>10</v>
      </c>
      <c r="E69" s="50">
        <v>13</v>
      </c>
      <c r="F69" s="50">
        <v>4</v>
      </c>
      <c r="G69" s="50">
        <v>164</v>
      </c>
    </row>
    <row r="70" spans="1:7" x14ac:dyDescent="0.2">
      <c r="A70" s="96" t="s">
        <v>188</v>
      </c>
      <c r="B70" s="50" t="s">
        <v>29</v>
      </c>
      <c r="C70" s="50">
        <v>34</v>
      </c>
      <c r="D70" s="50">
        <v>48</v>
      </c>
      <c r="E70" s="50">
        <v>78</v>
      </c>
      <c r="F70" s="50">
        <v>34</v>
      </c>
      <c r="G70" s="50">
        <v>732</v>
      </c>
    </row>
    <row r="71" spans="1:7" x14ac:dyDescent="0.2">
      <c r="A71" s="96" t="s">
        <v>189</v>
      </c>
      <c r="B71" s="50" t="s">
        <v>416</v>
      </c>
      <c r="C71" s="50">
        <v>29</v>
      </c>
      <c r="D71" s="50">
        <v>10</v>
      </c>
      <c r="E71" s="50">
        <v>49</v>
      </c>
      <c r="F71" s="50">
        <v>29</v>
      </c>
      <c r="G71" s="50">
        <v>251</v>
      </c>
    </row>
    <row r="72" spans="1:7" x14ac:dyDescent="0.2">
      <c r="A72" s="96" t="s">
        <v>189</v>
      </c>
      <c r="B72" s="50" t="s">
        <v>29</v>
      </c>
      <c r="C72" s="50">
        <v>29</v>
      </c>
      <c r="D72" s="50">
        <v>10</v>
      </c>
      <c r="E72" s="50">
        <v>49</v>
      </c>
      <c r="F72" s="50">
        <v>29</v>
      </c>
      <c r="G72" s="50">
        <v>251</v>
      </c>
    </row>
    <row r="73" spans="1:7" x14ac:dyDescent="0.2">
      <c r="A73" s="96" t="s">
        <v>190</v>
      </c>
      <c r="B73" s="50" t="s">
        <v>417</v>
      </c>
      <c r="C73" s="50">
        <v>12</v>
      </c>
      <c r="D73" s="50">
        <v>17</v>
      </c>
      <c r="E73" s="50">
        <v>46</v>
      </c>
      <c r="F73" s="50">
        <v>12</v>
      </c>
      <c r="G73" s="50">
        <v>314</v>
      </c>
    </row>
    <row r="74" spans="1:7" x14ac:dyDescent="0.2">
      <c r="A74" s="96" t="s">
        <v>190</v>
      </c>
      <c r="B74" s="50" t="s">
        <v>418</v>
      </c>
      <c r="C74" s="50">
        <v>6</v>
      </c>
      <c r="D74" s="50">
        <v>6</v>
      </c>
      <c r="E74" s="50">
        <v>7</v>
      </c>
      <c r="F74" s="50">
        <v>6</v>
      </c>
      <c r="G74" s="50">
        <v>48</v>
      </c>
    </row>
    <row r="75" spans="1:7" x14ac:dyDescent="0.2">
      <c r="A75" s="96" t="s">
        <v>190</v>
      </c>
      <c r="B75" s="50" t="s">
        <v>419</v>
      </c>
      <c r="C75" s="50">
        <v>2</v>
      </c>
      <c r="D75" s="50">
        <v>0</v>
      </c>
      <c r="E75" s="50">
        <v>0</v>
      </c>
      <c r="F75" s="50">
        <v>2</v>
      </c>
      <c r="G75" s="50">
        <v>64</v>
      </c>
    </row>
    <row r="76" spans="1:7" x14ac:dyDescent="0.2">
      <c r="A76" s="96" t="s">
        <v>190</v>
      </c>
      <c r="B76" s="50" t="s">
        <v>160</v>
      </c>
      <c r="C76" s="50">
        <v>0</v>
      </c>
      <c r="D76" s="50">
        <v>0</v>
      </c>
      <c r="E76" s="50">
        <v>0</v>
      </c>
      <c r="F76" s="50">
        <v>0</v>
      </c>
      <c r="G76" s="50">
        <v>5</v>
      </c>
    </row>
    <row r="77" spans="1:7" x14ac:dyDescent="0.2">
      <c r="A77" s="96" t="s">
        <v>190</v>
      </c>
      <c r="B77" s="50" t="s">
        <v>29</v>
      </c>
      <c r="C77" s="50">
        <v>20</v>
      </c>
      <c r="D77" s="50">
        <v>23</v>
      </c>
      <c r="E77" s="50">
        <v>53</v>
      </c>
      <c r="F77" s="50">
        <v>20</v>
      </c>
      <c r="G77" s="50">
        <v>431</v>
      </c>
    </row>
    <row r="78" spans="1:7" x14ac:dyDescent="0.2">
      <c r="A78" s="96" t="s">
        <v>191</v>
      </c>
      <c r="B78" s="50" t="s">
        <v>420</v>
      </c>
      <c r="C78" s="50">
        <v>17</v>
      </c>
      <c r="D78" s="50">
        <v>3</v>
      </c>
      <c r="E78" s="50">
        <v>38</v>
      </c>
      <c r="F78" s="50">
        <v>17</v>
      </c>
      <c r="G78" s="50">
        <v>279</v>
      </c>
    </row>
    <row r="79" spans="1:7" x14ac:dyDescent="0.2">
      <c r="A79" s="96" t="s">
        <v>191</v>
      </c>
      <c r="B79" s="50" t="s">
        <v>29</v>
      </c>
      <c r="C79" s="50">
        <v>17</v>
      </c>
      <c r="D79" s="50">
        <v>3</v>
      </c>
      <c r="E79" s="50">
        <v>38</v>
      </c>
      <c r="F79" s="50">
        <v>17</v>
      </c>
      <c r="G79" s="50">
        <v>279</v>
      </c>
    </row>
    <row r="80" spans="1:7" x14ac:dyDescent="0.2">
      <c r="A80" s="96" t="s">
        <v>192</v>
      </c>
      <c r="B80" s="50" t="s">
        <v>421</v>
      </c>
      <c r="C80" s="50">
        <v>14</v>
      </c>
      <c r="D80" s="50">
        <v>0</v>
      </c>
      <c r="E80" s="50">
        <v>4</v>
      </c>
      <c r="F80" s="50">
        <v>14</v>
      </c>
      <c r="G80" s="50">
        <v>42</v>
      </c>
    </row>
    <row r="81" spans="1:7" x14ac:dyDescent="0.2">
      <c r="A81" s="96" t="s">
        <v>192</v>
      </c>
      <c r="B81" s="50" t="s">
        <v>422</v>
      </c>
      <c r="C81" s="50">
        <v>1</v>
      </c>
      <c r="D81" s="50">
        <v>0</v>
      </c>
      <c r="E81" s="50">
        <v>0</v>
      </c>
      <c r="F81" s="50">
        <v>1</v>
      </c>
      <c r="G81" s="50">
        <v>15</v>
      </c>
    </row>
    <row r="82" spans="1:7" x14ac:dyDescent="0.2">
      <c r="A82" s="96" t="s">
        <v>192</v>
      </c>
      <c r="B82" s="50" t="s">
        <v>160</v>
      </c>
      <c r="C82" s="50">
        <v>1</v>
      </c>
      <c r="D82" s="50">
        <v>0</v>
      </c>
      <c r="E82" s="50">
        <v>0</v>
      </c>
      <c r="F82" s="50">
        <v>1</v>
      </c>
      <c r="G82" s="50">
        <v>2</v>
      </c>
    </row>
    <row r="83" spans="1:7" x14ac:dyDescent="0.2">
      <c r="A83" s="96" t="s">
        <v>192</v>
      </c>
      <c r="B83" s="50" t="s">
        <v>29</v>
      </c>
      <c r="C83" s="50">
        <v>16</v>
      </c>
      <c r="D83" s="50">
        <v>0</v>
      </c>
      <c r="E83" s="50">
        <v>4</v>
      </c>
      <c r="F83" s="50">
        <v>16</v>
      </c>
      <c r="G83" s="50">
        <v>59</v>
      </c>
    </row>
    <row r="84" spans="1:7" x14ac:dyDescent="0.2">
      <c r="A84" s="96" t="s">
        <v>321</v>
      </c>
      <c r="B84" s="50" t="s">
        <v>29</v>
      </c>
      <c r="C84" s="50">
        <v>20</v>
      </c>
      <c r="D84" s="50">
        <v>41</v>
      </c>
      <c r="E84" s="50">
        <v>179</v>
      </c>
      <c r="F84" s="50">
        <v>20</v>
      </c>
      <c r="G84" s="50">
        <v>1649</v>
      </c>
    </row>
    <row r="85" spans="1:7" x14ac:dyDescent="0.2">
      <c r="A85" s="97" t="s">
        <v>29</v>
      </c>
      <c r="B85" s="51" t="s">
        <v>29</v>
      </c>
      <c r="C85" s="51">
        <v>2942</v>
      </c>
      <c r="D85" s="51">
        <v>1328</v>
      </c>
      <c r="E85" s="51">
        <v>1801</v>
      </c>
      <c r="F85" s="51">
        <v>2942</v>
      </c>
      <c r="G85" s="51">
        <v>23857</v>
      </c>
    </row>
    <row r="86" spans="1:7" x14ac:dyDescent="0.2">
      <c r="A86" s="96" t="s">
        <v>162</v>
      </c>
      <c r="B86" s="96"/>
      <c r="C86" s="96"/>
      <c r="D86" s="96"/>
      <c r="E86" s="96"/>
      <c r="F86" s="96"/>
      <c r="G86" s="96"/>
    </row>
    <row r="87" spans="1:7" x14ac:dyDescent="0.2">
      <c r="A87" s="96" t="s">
        <v>58</v>
      </c>
      <c r="B87" s="96"/>
      <c r="C87" s="96"/>
      <c r="D87" s="96"/>
      <c r="E87" s="96"/>
      <c r="F87" s="96"/>
      <c r="G87" s="96"/>
    </row>
  </sheetData>
  <sheetProtection sheet="1"/>
  <mergeCells count="20">
    <mergeCell ref="A80:A83"/>
    <mergeCell ref="A84"/>
    <mergeCell ref="A85"/>
    <mergeCell ref="A86:G86"/>
    <mergeCell ref="A87:G87"/>
    <mergeCell ref="A64:A65"/>
    <mergeCell ref="A66:A70"/>
    <mergeCell ref="A71:A72"/>
    <mergeCell ref="A73:A77"/>
    <mergeCell ref="A78:A79"/>
    <mergeCell ref="A39:A43"/>
    <mergeCell ref="A44:A47"/>
    <mergeCell ref="A48:A51"/>
    <mergeCell ref="A52:A56"/>
    <mergeCell ref="A57:A63"/>
    <mergeCell ref="B1:E1"/>
    <mergeCell ref="A11:A17"/>
    <mergeCell ref="A18:A25"/>
    <mergeCell ref="A26:A30"/>
    <mergeCell ref="A31:A38"/>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424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2" t="s">
        <v>96</v>
      </c>
      <c r="B10" s="52" t="s">
        <v>228</v>
      </c>
      <c r="C10" s="20" t="s">
        <v>30</v>
      </c>
      <c r="D10" s="20" t="s">
        <v>31</v>
      </c>
      <c r="E10" s="20" t="s">
        <v>42</v>
      </c>
      <c r="F10" s="20" t="s">
        <v>97</v>
      </c>
      <c r="G10" s="20" t="s">
        <v>98</v>
      </c>
    </row>
    <row r="11" spans="1:16" x14ac:dyDescent="0.2">
      <c r="A11" s="96" t="s">
        <v>100</v>
      </c>
      <c r="B11" s="52" t="s">
        <v>425</v>
      </c>
      <c r="C11" s="52">
        <v>123</v>
      </c>
      <c r="D11" s="52">
        <v>110</v>
      </c>
      <c r="E11" s="52">
        <v>114</v>
      </c>
      <c r="F11" s="52">
        <v>123</v>
      </c>
      <c r="G11" s="52">
        <v>2838</v>
      </c>
    </row>
    <row r="12" spans="1:16" x14ac:dyDescent="0.2">
      <c r="A12" s="96" t="s">
        <v>100</v>
      </c>
      <c r="B12" s="52" t="s">
        <v>426</v>
      </c>
      <c r="C12" s="52">
        <v>30</v>
      </c>
      <c r="D12" s="52">
        <v>19</v>
      </c>
      <c r="E12" s="52">
        <v>11</v>
      </c>
      <c r="F12" s="52">
        <v>30</v>
      </c>
      <c r="G12" s="52">
        <v>304</v>
      </c>
    </row>
    <row r="13" spans="1:16" x14ac:dyDescent="0.2">
      <c r="A13" s="96" t="s">
        <v>100</v>
      </c>
      <c r="B13" s="52" t="s">
        <v>29</v>
      </c>
      <c r="C13" s="52">
        <v>153</v>
      </c>
      <c r="D13" s="52">
        <v>129</v>
      </c>
      <c r="E13" s="52">
        <v>125</v>
      </c>
      <c r="F13" s="52">
        <v>153</v>
      </c>
      <c r="G13" s="52">
        <v>3142</v>
      </c>
    </row>
    <row r="14" spans="1:16" x14ac:dyDescent="0.2">
      <c r="A14" s="96" t="s">
        <v>158</v>
      </c>
      <c r="B14" s="52" t="s">
        <v>364</v>
      </c>
      <c r="C14" s="52">
        <v>47</v>
      </c>
      <c r="D14" s="52">
        <v>18</v>
      </c>
      <c r="E14" s="52">
        <v>30</v>
      </c>
      <c r="F14" s="52">
        <v>47</v>
      </c>
      <c r="G14" s="52">
        <v>480</v>
      </c>
    </row>
    <row r="15" spans="1:16" x14ac:dyDescent="0.2">
      <c r="A15" s="96" t="s">
        <v>158</v>
      </c>
      <c r="B15" s="52" t="s">
        <v>29</v>
      </c>
      <c r="C15" s="52">
        <v>47</v>
      </c>
      <c r="D15" s="52">
        <v>18</v>
      </c>
      <c r="E15" s="52">
        <v>30</v>
      </c>
      <c r="F15" s="52">
        <v>47</v>
      </c>
      <c r="G15" s="52">
        <v>480</v>
      </c>
    </row>
    <row r="16" spans="1:16" x14ac:dyDescent="0.2">
      <c r="A16" s="96" t="s">
        <v>195</v>
      </c>
      <c r="B16" s="52" t="s">
        <v>427</v>
      </c>
      <c r="C16" s="52">
        <v>19</v>
      </c>
      <c r="D16" s="52">
        <v>1</v>
      </c>
      <c r="E16" s="52">
        <v>24</v>
      </c>
      <c r="F16" s="52">
        <v>19</v>
      </c>
      <c r="G16" s="52">
        <v>149</v>
      </c>
    </row>
    <row r="17" spans="1:7" x14ac:dyDescent="0.2">
      <c r="A17" s="96" t="s">
        <v>195</v>
      </c>
      <c r="B17" s="52" t="s">
        <v>428</v>
      </c>
      <c r="C17" s="52">
        <v>16</v>
      </c>
      <c r="D17" s="52">
        <v>1</v>
      </c>
      <c r="E17" s="52">
        <v>11</v>
      </c>
      <c r="F17" s="52">
        <v>16</v>
      </c>
      <c r="G17" s="52">
        <v>118</v>
      </c>
    </row>
    <row r="18" spans="1:7" x14ac:dyDescent="0.2">
      <c r="A18" s="96" t="s">
        <v>195</v>
      </c>
      <c r="B18" s="52" t="s">
        <v>429</v>
      </c>
      <c r="C18" s="52">
        <v>4</v>
      </c>
      <c r="D18" s="52">
        <v>3</v>
      </c>
      <c r="E18" s="52">
        <v>0</v>
      </c>
      <c r="F18" s="52">
        <v>4</v>
      </c>
      <c r="G18" s="52">
        <v>30</v>
      </c>
    </row>
    <row r="19" spans="1:7" x14ac:dyDescent="0.2">
      <c r="A19" s="96" t="s">
        <v>195</v>
      </c>
      <c r="B19" s="52" t="s">
        <v>160</v>
      </c>
      <c r="C19" s="52">
        <v>0</v>
      </c>
      <c r="D19" s="52">
        <v>0</v>
      </c>
      <c r="E19" s="52">
        <v>19</v>
      </c>
      <c r="F19" s="52">
        <v>0</v>
      </c>
      <c r="G19" s="52">
        <v>46</v>
      </c>
    </row>
    <row r="20" spans="1:7" x14ac:dyDescent="0.2">
      <c r="A20" s="96" t="s">
        <v>195</v>
      </c>
      <c r="B20" s="52" t="s">
        <v>29</v>
      </c>
      <c r="C20" s="52">
        <v>39</v>
      </c>
      <c r="D20" s="52">
        <v>5</v>
      </c>
      <c r="E20" s="52">
        <v>54</v>
      </c>
      <c r="F20" s="52">
        <v>39</v>
      </c>
      <c r="G20" s="52">
        <v>343</v>
      </c>
    </row>
    <row r="21" spans="1:7" x14ac:dyDescent="0.2">
      <c r="A21" s="96" t="s">
        <v>196</v>
      </c>
      <c r="B21" s="52" t="s">
        <v>430</v>
      </c>
      <c r="C21" s="52">
        <v>33</v>
      </c>
      <c r="D21" s="52">
        <v>27</v>
      </c>
      <c r="E21" s="52">
        <v>19</v>
      </c>
      <c r="F21" s="52">
        <v>33</v>
      </c>
      <c r="G21" s="52">
        <v>578</v>
      </c>
    </row>
    <row r="22" spans="1:7" x14ac:dyDescent="0.2">
      <c r="A22" s="96" t="s">
        <v>196</v>
      </c>
      <c r="B22" s="52" t="s">
        <v>160</v>
      </c>
      <c r="C22" s="52">
        <v>0</v>
      </c>
      <c r="D22" s="52">
        <v>0</v>
      </c>
      <c r="E22" s="52">
        <v>1</v>
      </c>
      <c r="F22" s="52">
        <v>0</v>
      </c>
      <c r="G22" s="52">
        <v>3</v>
      </c>
    </row>
    <row r="23" spans="1:7" x14ac:dyDescent="0.2">
      <c r="A23" s="96" t="s">
        <v>196</v>
      </c>
      <c r="B23" s="52" t="s">
        <v>29</v>
      </c>
      <c r="C23" s="52">
        <v>33</v>
      </c>
      <c r="D23" s="52">
        <v>27</v>
      </c>
      <c r="E23" s="52">
        <v>20</v>
      </c>
      <c r="F23" s="52">
        <v>33</v>
      </c>
      <c r="G23" s="52">
        <v>581</v>
      </c>
    </row>
    <row r="24" spans="1:7" x14ac:dyDescent="0.2">
      <c r="A24" s="96" t="s">
        <v>176</v>
      </c>
      <c r="B24" s="52" t="s">
        <v>431</v>
      </c>
      <c r="C24" s="52">
        <v>20</v>
      </c>
      <c r="D24" s="52">
        <v>17</v>
      </c>
      <c r="E24" s="52">
        <v>27</v>
      </c>
      <c r="F24" s="52">
        <v>20</v>
      </c>
      <c r="G24" s="52">
        <v>255</v>
      </c>
    </row>
    <row r="25" spans="1:7" x14ac:dyDescent="0.2">
      <c r="A25" s="96" t="s">
        <v>176</v>
      </c>
      <c r="B25" s="52" t="s">
        <v>29</v>
      </c>
      <c r="C25" s="52">
        <v>20</v>
      </c>
      <c r="D25" s="52">
        <v>17</v>
      </c>
      <c r="E25" s="52">
        <v>27</v>
      </c>
      <c r="F25" s="52">
        <v>20</v>
      </c>
      <c r="G25" s="52">
        <v>255</v>
      </c>
    </row>
    <row r="26" spans="1:7" x14ac:dyDescent="0.2">
      <c r="A26" s="96" t="s">
        <v>197</v>
      </c>
      <c r="B26" s="52" t="s">
        <v>432</v>
      </c>
      <c r="C26" s="52">
        <v>16</v>
      </c>
      <c r="D26" s="52">
        <v>8</v>
      </c>
      <c r="E26" s="52">
        <v>29</v>
      </c>
      <c r="F26" s="52">
        <v>16</v>
      </c>
      <c r="G26" s="52">
        <v>192</v>
      </c>
    </row>
    <row r="27" spans="1:7" x14ac:dyDescent="0.2">
      <c r="A27" s="96" t="s">
        <v>197</v>
      </c>
      <c r="B27" s="52" t="s">
        <v>29</v>
      </c>
      <c r="C27" s="52">
        <v>16</v>
      </c>
      <c r="D27" s="52">
        <v>8</v>
      </c>
      <c r="E27" s="52">
        <v>29</v>
      </c>
      <c r="F27" s="52">
        <v>16</v>
      </c>
      <c r="G27" s="52">
        <v>192</v>
      </c>
    </row>
    <row r="28" spans="1:7" x14ac:dyDescent="0.2">
      <c r="A28" s="96" t="s">
        <v>185</v>
      </c>
      <c r="B28" s="52" t="s">
        <v>433</v>
      </c>
      <c r="C28" s="52">
        <v>16</v>
      </c>
      <c r="D28" s="52">
        <v>4</v>
      </c>
      <c r="E28" s="52">
        <v>7</v>
      </c>
      <c r="F28" s="52">
        <v>16</v>
      </c>
      <c r="G28" s="52">
        <v>45</v>
      </c>
    </row>
    <row r="29" spans="1:7" x14ac:dyDescent="0.2">
      <c r="A29" s="96" t="s">
        <v>185</v>
      </c>
      <c r="B29" s="52" t="s">
        <v>160</v>
      </c>
      <c r="C29" s="52">
        <v>0</v>
      </c>
      <c r="D29" s="52">
        <v>0</v>
      </c>
      <c r="E29" s="52">
        <v>10</v>
      </c>
      <c r="F29" s="52">
        <v>0</v>
      </c>
      <c r="G29" s="52">
        <v>0</v>
      </c>
    </row>
    <row r="30" spans="1:7" x14ac:dyDescent="0.2">
      <c r="A30" s="96" t="s">
        <v>185</v>
      </c>
      <c r="B30" s="52" t="s">
        <v>29</v>
      </c>
      <c r="C30" s="52">
        <v>16</v>
      </c>
      <c r="D30" s="52">
        <v>4</v>
      </c>
      <c r="E30" s="52">
        <v>17</v>
      </c>
      <c r="F30" s="52">
        <v>16</v>
      </c>
      <c r="G30" s="52">
        <v>45</v>
      </c>
    </row>
    <row r="31" spans="1:7" x14ac:dyDescent="0.2">
      <c r="A31" s="96" t="s">
        <v>126</v>
      </c>
      <c r="B31" s="52" t="s">
        <v>358</v>
      </c>
      <c r="C31" s="52">
        <v>10</v>
      </c>
      <c r="D31" s="52">
        <v>12</v>
      </c>
      <c r="E31" s="52">
        <v>8</v>
      </c>
      <c r="F31" s="52">
        <v>10</v>
      </c>
      <c r="G31" s="52">
        <v>122</v>
      </c>
    </row>
    <row r="32" spans="1:7" x14ac:dyDescent="0.2">
      <c r="A32" s="96" t="s">
        <v>126</v>
      </c>
      <c r="B32" s="52" t="s">
        <v>29</v>
      </c>
      <c r="C32" s="52">
        <v>10</v>
      </c>
      <c r="D32" s="52">
        <v>12</v>
      </c>
      <c r="E32" s="52">
        <v>8</v>
      </c>
      <c r="F32" s="52">
        <v>10</v>
      </c>
      <c r="G32" s="52">
        <v>122</v>
      </c>
    </row>
    <row r="33" spans="1:7" x14ac:dyDescent="0.2">
      <c r="A33" s="96" t="s">
        <v>198</v>
      </c>
      <c r="B33" s="52" t="s">
        <v>434</v>
      </c>
      <c r="C33" s="52">
        <v>9</v>
      </c>
      <c r="D33" s="52">
        <v>0</v>
      </c>
      <c r="E33" s="52">
        <v>0</v>
      </c>
      <c r="F33" s="52">
        <v>9</v>
      </c>
      <c r="G33" s="52">
        <v>65</v>
      </c>
    </row>
    <row r="34" spans="1:7" x14ac:dyDescent="0.2">
      <c r="A34" s="96" t="s">
        <v>198</v>
      </c>
      <c r="B34" s="52" t="s">
        <v>160</v>
      </c>
      <c r="C34" s="52">
        <v>0</v>
      </c>
      <c r="D34" s="52">
        <v>10</v>
      </c>
      <c r="E34" s="52">
        <v>3</v>
      </c>
      <c r="F34" s="52">
        <v>0</v>
      </c>
      <c r="G34" s="52">
        <v>57</v>
      </c>
    </row>
    <row r="35" spans="1:7" x14ac:dyDescent="0.2">
      <c r="A35" s="96" t="s">
        <v>198</v>
      </c>
      <c r="B35" s="52" t="s">
        <v>29</v>
      </c>
      <c r="C35" s="52">
        <v>9</v>
      </c>
      <c r="D35" s="52">
        <v>10</v>
      </c>
      <c r="E35" s="52">
        <v>3</v>
      </c>
      <c r="F35" s="52">
        <v>9</v>
      </c>
      <c r="G35" s="52">
        <v>122</v>
      </c>
    </row>
    <row r="36" spans="1:7" x14ac:dyDescent="0.2">
      <c r="A36" s="96" t="s">
        <v>142</v>
      </c>
      <c r="B36" s="52" t="s">
        <v>366</v>
      </c>
      <c r="C36" s="52">
        <v>5</v>
      </c>
      <c r="D36" s="52">
        <v>6</v>
      </c>
      <c r="E36" s="52">
        <v>5</v>
      </c>
      <c r="F36" s="52">
        <v>5</v>
      </c>
      <c r="G36" s="52">
        <v>198</v>
      </c>
    </row>
    <row r="37" spans="1:7" x14ac:dyDescent="0.2">
      <c r="A37" s="96" t="s">
        <v>142</v>
      </c>
      <c r="B37" s="52" t="s">
        <v>29</v>
      </c>
      <c r="C37" s="52">
        <v>5</v>
      </c>
      <c r="D37" s="52">
        <v>6</v>
      </c>
      <c r="E37" s="52">
        <v>5</v>
      </c>
      <c r="F37" s="52">
        <v>5</v>
      </c>
      <c r="G37" s="52">
        <v>198</v>
      </c>
    </row>
    <row r="38" spans="1:7" x14ac:dyDescent="0.2">
      <c r="A38" s="96" t="s">
        <v>190</v>
      </c>
      <c r="B38" s="52" t="s">
        <v>160</v>
      </c>
      <c r="C38" s="52">
        <v>5</v>
      </c>
      <c r="D38" s="52">
        <v>4</v>
      </c>
      <c r="E38" s="52">
        <v>0</v>
      </c>
      <c r="F38" s="52">
        <v>5</v>
      </c>
      <c r="G38" s="52">
        <v>43</v>
      </c>
    </row>
    <row r="39" spans="1:7" x14ac:dyDescent="0.2">
      <c r="A39" s="96" t="s">
        <v>190</v>
      </c>
      <c r="B39" s="52" t="s">
        <v>29</v>
      </c>
      <c r="C39" s="52">
        <v>5</v>
      </c>
      <c r="D39" s="52">
        <v>4</v>
      </c>
      <c r="E39" s="52">
        <v>0</v>
      </c>
      <c r="F39" s="52">
        <v>5</v>
      </c>
      <c r="G39" s="52">
        <v>43</v>
      </c>
    </row>
    <row r="40" spans="1:7" x14ac:dyDescent="0.2">
      <c r="A40" s="96" t="s">
        <v>199</v>
      </c>
      <c r="B40" s="52" t="s">
        <v>435</v>
      </c>
      <c r="C40" s="52">
        <v>4</v>
      </c>
      <c r="D40" s="52">
        <v>1</v>
      </c>
      <c r="E40" s="52">
        <v>3</v>
      </c>
      <c r="F40" s="52">
        <v>4</v>
      </c>
      <c r="G40" s="52">
        <v>25</v>
      </c>
    </row>
    <row r="41" spans="1:7" x14ac:dyDescent="0.2">
      <c r="A41" s="96" t="s">
        <v>199</v>
      </c>
      <c r="B41" s="52" t="s">
        <v>160</v>
      </c>
      <c r="C41" s="52">
        <v>0</v>
      </c>
      <c r="D41" s="52">
        <v>0</v>
      </c>
      <c r="E41" s="52">
        <v>0</v>
      </c>
      <c r="F41" s="52">
        <v>0</v>
      </c>
      <c r="G41" s="52">
        <v>0</v>
      </c>
    </row>
    <row r="42" spans="1:7" x14ac:dyDescent="0.2">
      <c r="A42" s="96" t="s">
        <v>199</v>
      </c>
      <c r="B42" s="52" t="s">
        <v>29</v>
      </c>
      <c r="C42" s="52">
        <v>4</v>
      </c>
      <c r="D42" s="52">
        <v>1</v>
      </c>
      <c r="E42" s="52">
        <v>3</v>
      </c>
      <c r="F42" s="52">
        <v>4</v>
      </c>
      <c r="G42" s="52">
        <v>25</v>
      </c>
    </row>
    <row r="43" spans="1:7" x14ac:dyDescent="0.2">
      <c r="A43" s="96" t="s">
        <v>200</v>
      </c>
      <c r="B43" s="52" t="s">
        <v>436</v>
      </c>
      <c r="C43" s="52">
        <v>3</v>
      </c>
      <c r="D43" s="52">
        <v>0</v>
      </c>
      <c r="E43" s="52">
        <v>2</v>
      </c>
      <c r="F43" s="52">
        <v>3</v>
      </c>
      <c r="G43" s="52">
        <v>25</v>
      </c>
    </row>
    <row r="44" spans="1:7" x14ac:dyDescent="0.2">
      <c r="A44" s="96" t="s">
        <v>200</v>
      </c>
      <c r="B44" s="52" t="s">
        <v>29</v>
      </c>
      <c r="C44" s="52">
        <v>3</v>
      </c>
      <c r="D44" s="52">
        <v>0</v>
      </c>
      <c r="E44" s="52">
        <v>2</v>
      </c>
      <c r="F44" s="52">
        <v>3</v>
      </c>
      <c r="G44" s="52">
        <v>25</v>
      </c>
    </row>
    <row r="45" spans="1:7" x14ac:dyDescent="0.2">
      <c r="A45" s="96" t="s">
        <v>201</v>
      </c>
      <c r="B45" s="52" t="s">
        <v>437</v>
      </c>
      <c r="C45" s="52">
        <v>2</v>
      </c>
      <c r="D45" s="52">
        <v>0</v>
      </c>
      <c r="E45" s="52">
        <v>1</v>
      </c>
      <c r="F45" s="52">
        <v>2</v>
      </c>
      <c r="G45" s="52">
        <v>32</v>
      </c>
    </row>
    <row r="46" spans="1:7" x14ac:dyDescent="0.2">
      <c r="A46" s="96" t="s">
        <v>201</v>
      </c>
      <c r="B46" s="52" t="s">
        <v>29</v>
      </c>
      <c r="C46" s="52">
        <v>2</v>
      </c>
      <c r="D46" s="52">
        <v>0</v>
      </c>
      <c r="E46" s="52">
        <v>1</v>
      </c>
      <c r="F46" s="52">
        <v>2</v>
      </c>
      <c r="G46" s="52">
        <v>32</v>
      </c>
    </row>
    <row r="47" spans="1:7" x14ac:dyDescent="0.2">
      <c r="A47" s="96" t="s">
        <v>182</v>
      </c>
      <c r="B47" s="52" t="s">
        <v>438</v>
      </c>
      <c r="C47" s="52">
        <v>1</v>
      </c>
      <c r="D47" s="52">
        <v>9</v>
      </c>
      <c r="E47" s="52">
        <v>8</v>
      </c>
      <c r="F47" s="52">
        <v>1</v>
      </c>
      <c r="G47" s="52">
        <v>170</v>
      </c>
    </row>
    <row r="48" spans="1:7" x14ac:dyDescent="0.2">
      <c r="A48" s="96" t="s">
        <v>182</v>
      </c>
      <c r="B48" s="52" t="s">
        <v>160</v>
      </c>
      <c r="C48" s="52">
        <v>0</v>
      </c>
      <c r="D48" s="52">
        <v>0</v>
      </c>
      <c r="E48" s="52">
        <v>11</v>
      </c>
      <c r="F48" s="52">
        <v>0</v>
      </c>
      <c r="G48" s="52">
        <v>127</v>
      </c>
    </row>
    <row r="49" spans="1:7" x14ac:dyDescent="0.2">
      <c r="A49" s="96" t="s">
        <v>182</v>
      </c>
      <c r="B49" s="52" t="s">
        <v>29</v>
      </c>
      <c r="C49" s="52">
        <v>1</v>
      </c>
      <c r="D49" s="52">
        <v>9</v>
      </c>
      <c r="E49" s="52">
        <v>19</v>
      </c>
      <c r="F49" s="52">
        <v>1</v>
      </c>
      <c r="G49" s="52">
        <v>297</v>
      </c>
    </row>
    <row r="50" spans="1:7" x14ac:dyDescent="0.2">
      <c r="A50" s="96" t="s">
        <v>202</v>
      </c>
      <c r="B50" s="52" t="s">
        <v>160</v>
      </c>
      <c r="C50" s="52">
        <v>1</v>
      </c>
      <c r="D50" s="52">
        <v>2</v>
      </c>
      <c r="E50" s="52">
        <v>10</v>
      </c>
      <c r="F50" s="52">
        <v>1</v>
      </c>
      <c r="G50" s="52">
        <v>46</v>
      </c>
    </row>
    <row r="51" spans="1:7" x14ac:dyDescent="0.2">
      <c r="A51" s="96" t="s">
        <v>202</v>
      </c>
      <c r="B51" s="52" t="s">
        <v>29</v>
      </c>
      <c r="C51" s="52">
        <v>1</v>
      </c>
      <c r="D51" s="52">
        <v>2</v>
      </c>
      <c r="E51" s="52">
        <v>10</v>
      </c>
      <c r="F51" s="52">
        <v>1</v>
      </c>
      <c r="G51" s="52">
        <v>46</v>
      </c>
    </row>
    <row r="52" spans="1:7" x14ac:dyDescent="0.2">
      <c r="A52" s="96" t="s">
        <v>205</v>
      </c>
      <c r="B52" s="52" t="s">
        <v>439</v>
      </c>
      <c r="C52" s="52">
        <v>1</v>
      </c>
      <c r="D52" s="52">
        <v>0</v>
      </c>
      <c r="E52" s="52">
        <v>20</v>
      </c>
      <c r="F52" s="52">
        <v>1</v>
      </c>
      <c r="G52" s="52">
        <v>30</v>
      </c>
    </row>
    <row r="53" spans="1:7" x14ac:dyDescent="0.2">
      <c r="A53" s="96" t="s">
        <v>205</v>
      </c>
      <c r="B53" s="52" t="s">
        <v>160</v>
      </c>
      <c r="C53" s="52">
        <v>0</v>
      </c>
      <c r="D53" s="52">
        <v>9</v>
      </c>
      <c r="E53" s="52">
        <v>13</v>
      </c>
      <c r="F53" s="52">
        <v>0</v>
      </c>
      <c r="G53" s="52">
        <v>57</v>
      </c>
    </row>
    <row r="54" spans="1:7" x14ac:dyDescent="0.2">
      <c r="A54" s="96" t="s">
        <v>205</v>
      </c>
      <c r="B54" s="52" t="s">
        <v>29</v>
      </c>
      <c r="C54" s="52">
        <v>1</v>
      </c>
      <c r="D54" s="52">
        <v>9</v>
      </c>
      <c r="E54" s="52">
        <v>33</v>
      </c>
      <c r="F54" s="52">
        <v>1</v>
      </c>
      <c r="G54" s="52">
        <v>87</v>
      </c>
    </row>
    <row r="55" spans="1:7" x14ac:dyDescent="0.2">
      <c r="A55" s="96" t="s">
        <v>203</v>
      </c>
      <c r="B55" s="52" t="s">
        <v>440</v>
      </c>
      <c r="C55" s="52">
        <v>1</v>
      </c>
      <c r="D55" s="52">
        <v>0</v>
      </c>
      <c r="E55" s="52">
        <v>1</v>
      </c>
      <c r="F55" s="52">
        <v>1</v>
      </c>
      <c r="G55" s="52">
        <v>13</v>
      </c>
    </row>
    <row r="56" spans="1:7" x14ac:dyDescent="0.2">
      <c r="A56" s="96" t="s">
        <v>203</v>
      </c>
      <c r="B56" s="52" t="s">
        <v>160</v>
      </c>
      <c r="C56" s="52">
        <v>0</v>
      </c>
      <c r="D56" s="52">
        <v>0</v>
      </c>
      <c r="E56" s="52">
        <v>0</v>
      </c>
      <c r="F56" s="52">
        <v>0</v>
      </c>
      <c r="G56" s="52">
        <v>1</v>
      </c>
    </row>
    <row r="57" spans="1:7" x14ac:dyDescent="0.2">
      <c r="A57" s="96" t="s">
        <v>203</v>
      </c>
      <c r="B57" s="52" t="s">
        <v>29</v>
      </c>
      <c r="C57" s="52">
        <v>1</v>
      </c>
      <c r="D57" s="52">
        <v>0</v>
      </c>
      <c r="E57" s="52">
        <v>1</v>
      </c>
      <c r="F57" s="52">
        <v>1</v>
      </c>
      <c r="G57" s="52">
        <v>14</v>
      </c>
    </row>
    <row r="58" spans="1:7" x14ac:dyDescent="0.2">
      <c r="A58" s="96" t="s">
        <v>204</v>
      </c>
      <c r="B58" s="52" t="s">
        <v>441</v>
      </c>
      <c r="C58" s="52">
        <v>1</v>
      </c>
      <c r="D58" s="52">
        <v>4</v>
      </c>
      <c r="E58" s="52">
        <v>4</v>
      </c>
      <c r="F58" s="52">
        <v>1</v>
      </c>
      <c r="G58" s="52">
        <v>31</v>
      </c>
    </row>
    <row r="59" spans="1:7" x14ac:dyDescent="0.2">
      <c r="A59" s="96" t="s">
        <v>204</v>
      </c>
      <c r="B59" s="52" t="s">
        <v>29</v>
      </c>
      <c r="C59" s="52">
        <v>1</v>
      </c>
      <c r="D59" s="52">
        <v>4</v>
      </c>
      <c r="E59" s="52">
        <v>4</v>
      </c>
      <c r="F59" s="52">
        <v>1</v>
      </c>
      <c r="G59" s="52">
        <v>31</v>
      </c>
    </row>
    <row r="60" spans="1:7" x14ac:dyDescent="0.2">
      <c r="A60" s="96" t="s">
        <v>442</v>
      </c>
      <c r="B60" s="52" t="s">
        <v>443</v>
      </c>
      <c r="C60" s="52">
        <v>0</v>
      </c>
      <c r="D60" s="52">
        <v>0</v>
      </c>
      <c r="E60" s="52">
        <v>0</v>
      </c>
      <c r="F60" s="52">
        <v>0</v>
      </c>
      <c r="G60" s="52">
        <v>5</v>
      </c>
    </row>
    <row r="61" spans="1:7" x14ac:dyDescent="0.2">
      <c r="A61" s="96" t="s">
        <v>442</v>
      </c>
      <c r="B61" s="52" t="s">
        <v>29</v>
      </c>
      <c r="C61" s="52">
        <v>0</v>
      </c>
      <c r="D61" s="52">
        <v>0</v>
      </c>
      <c r="E61" s="52">
        <v>0</v>
      </c>
      <c r="F61" s="52">
        <v>0</v>
      </c>
      <c r="G61" s="52">
        <v>5</v>
      </c>
    </row>
    <row r="62" spans="1:7" x14ac:dyDescent="0.2">
      <c r="A62" s="96" t="s">
        <v>321</v>
      </c>
      <c r="B62" s="52" t="s">
        <v>29</v>
      </c>
      <c r="C62" s="52">
        <v>0</v>
      </c>
      <c r="D62" s="52">
        <v>3</v>
      </c>
      <c r="E62" s="52">
        <v>3</v>
      </c>
      <c r="F62" s="52">
        <v>0</v>
      </c>
      <c r="G62" s="52">
        <v>245</v>
      </c>
    </row>
    <row r="63" spans="1:7" x14ac:dyDescent="0.2">
      <c r="A63" s="97" t="s">
        <v>29</v>
      </c>
      <c r="B63" s="53" t="s">
        <v>29</v>
      </c>
      <c r="C63" s="53">
        <v>367</v>
      </c>
      <c r="D63" s="53">
        <v>268</v>
      </c>
      <c r="E63" s="53">
        <v>394</v>
      </c>
      <c r="F63" s="53">
        <v>367</v>
      </c>
      <c r="G63" s="53">
        <v>6330</v>
      </c>
    </row>
    <row r="64" spans="1:7" x14ac:dyDescent="0.2">
      <c r="A64" s="96" t="s">
        <v>162</v>
      </c>
      <c r="B64" s="96"/>
      <c r="C64" s="96"/>
      <c r="D64" s="96"/>
      <c r="E64" s="96"/>
      <c r="F64" s="96"/>
      <c r="G64" s="96"/>
    </row>
    <row r="65" spans="1:7" x14ac:dyDescent="0.2">
      <c r="A65" s="96" t="s">
        <v>58</v>
      </c>
      <c r="B65" s="96"/>
      <c r="C65" s="96"/>
      <c r="D65" s="96"/>
      <c r="E65" s="96"/>
      <c r="F65" s="96"/>
      <c r="G65" s="96"/>
    </row>
  </sheetData>
  <sheetProtection sheet="1"/>
  <mergeCells count="25">
    <mergeCell ref="A60:A61"/>
    <mergeCell ref="A62"/>
    <mergeCell ref="A63"/>
    <mergeCell ref="A64:G64"/>
    <mergeCell ref="A65:G65"/>
    <mergeCell ref="A47:A49"/>
    <mergeCell ref="A50:A51"/>
    <mergeCell ref="A52:A54"/>
    <mergeCell ref="A55:A57"/>
    <mergeCell ref="A58:A59"/>
    <mergeCell ref="A36:A37"/>
    <mergeCell ref="A38:A39"/>
    <mergeCell ref="A40:A42"/>
    <mergeCell ref="A43:A44"/>
    <mergeCell ref="A45:A46"/>
    <mergeCell ref="A24:A25"/>
    <mergeCell ref="A26:A27"/>
    <mergeCell ref="A28:A30"/>
    <mergeCell ref="A31:A32"/>
    <mergeCell ref="A33:A35"/>
    <mergeCell ref="B1:E1"/>
    <mergeCell ref="A11:A13"/>
    <mergeCell ref="A14:A15"/>
    <mergeCell ref="A16:A20"/>
    <mergeCell ref="A21:A23"/>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445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4" t="s">
        <v>96</v>
      </c>
      <c r="B10" s="54" t="s">
        <v>228</v>
      </c>
      <c r="C10" s="20" t="s">
        <v>30</v>
      </c>
      <c r="D10" s="20" t="s">
        <v>31</v>
      </c>
      <c r="E10" s="20" t="s">
        <v>42</v>
      </c>
      <c r="F10" s="20" t="s">
        <v>97</v>
      </c>
      <c r="G10" s="20" t="s">
        <v>98</v>
      </c>
    </row>
    <row r="11" spans="1:16" x14ac:dyDescent="0.2">
      <c r="A11" s="96" t="s">
        <v>209</v>
      </c>
      <c r="B11" s="54" t="s">
        <v>446</v>
      </c>
      <c r="C11" s="54">
        <v>189</v>
      </c>
      <c r="D11" s="54">
        <v>0</v>
      </c>
      <c r="E11" s="54">
        <v>0</v>
      </c>
      <c r="F11" s="54">
        <v>189</v>
      </c>
      <c r="G11" s="54">
        <v>477</v>
      </c>
    </row>
    <row r="12" spans="1:16" x14ac:dyDescent="0.2">
      <c r="A12" s="96" t="s">
        <v>209</v>
      </c>
      <c r="B12" s="54" t="s">
        <v>447</v>
      </c>
      <c r="C12" s="54">
        <v>149</v>
      </c>
      <c r="D12" s="54">
        <v>170</v>
      </c>
      <c r="E12" s="54">
        <v>211</v>
      </c>
      <c r="F12" s="54">
        <v>149</v>
      </c>
      <c r="G12" s="54">
        <v>1391</v>
      </c>
    </row>
    <row r="13" spans="1:16" x14ac:dyDescent="0.2">
      <c r="A13" s="96" t="s">
        <v>209</v>
      </c>
      <c r="B13" s="54" t="s">
        <v>448</v>
      </c>
      <c r="C13" s="54">
        <v>137</v>
      </c>
      <c r="D13" s="54">
        <v>200</v>
      </c>
      <c r="E13" s="54">
        <v>84</v>
      </c>
      <c r="F13" s="54">
        <v>137</v>
      </c>
      <c r="G13" s="54">
        <v>1402</v>
      </c>
    </row>
    <row r="14" spans="1:16" x14ac:dyDescent="0.2">
      <c r="A14" s="96" t="s">
        <v>209</v>
      </c>
      <c r="B14" s="54" t="s">
        <v>449</v>
      </c>
      <c r="C14" s="54">
        <v>99</v>
      </c>
      <c r="D14" s="54">
        <v>100</v>
      </c>
      <c r="E14" s="54">
        <v>0</v>
      </c>
      <c r="F14" s="54">
        <v>99</v>
      </c>
      <c r="G14" s="54">
        <v>811</v>
      </c>
    </row>
    <row r="15" spans="1:16" x14ac:dyDescent="0.2">
      <c r="A15" s="96" t="s">
        <v>209</v>
      </c>
      <c r="B15" s="54" t="s">
        <v>450</v>
      </c>
      <c r="C15" s="54">
        <v>86</v>
      </c>
      <c r="D15" s="54">
        <v>170</v>
      </c>
      <c r="E15" s="54">
        <v>0</v>
      </c>
      <c r="F15" s="54">
        <v>86</v>
      </c>
      <c r="G15" s="54">
        <v>496</v>
      </c>
    </row>
    <row r="16" spans="1:16" x14ac:dyDescent="0.2">
      <c r="A16" s="96" t="s">
        <v>209</v>
      </c>
      <c r="B16" s="54" t="s">
        <v>451</v>
      </c>
      <c r="C16" s="54">
        <v>80</v>
      </c>
      <c r="D16" s="54">
        <v>86</v>
      </c>
      <c r="E16" s="54">
        <v>0</v>
      </c>
      <c r="F16" s="54">
        <v>80</v>
      </c>
      <c r="G16" s="54">
        <v>756</v>
      </c>
    </row>
    <row r="17" spans="1:7" x14ac:dyDescent="0.2">
      <c r="A17" s="96" t="s">
        <v>209</v>
      </c>
      <c r="B17" s="54" t="s">
        <v>452</v>
      </c>
      <c r="C17" s="54">
        <v>64</v>
      </c>
      <c r="D17" s="54">
        <v>64</v>
      </c>
      <c r="E17" s="54">
        <v>128</v>
      </c>
      <c r="F17" s="54">
        <v>64</v>
      </c>
      <c r="G17" s="54">
        <v>991</v>
      </c>
    </row>
    <row r="18" spans="1:7" x14ac:dyDescent="0.2">
      <c r="A18" s="96" t="s">
        <v>209</v>
      </c>
      <c r="B18" s="54" t="s">
        <v>160</v>
      </c>
      <c r="C18" s="54">
        <v>203</v>
      </c>
      <c r="D18" s="54">
        <v>464</v>
      </c>
      <c r="E18" s="54">
        <v>248</v>
      </c>
      <c r="F18" s="54">
        <v>203</v>
      </c>
      <c r="G18" s="54">
        <v>2729</v>
      </c>
    </row>
    <row r="19" spans="1:7" x14ac:dyDescent="0.2">
      <c r="A19" s="96" t="s">
        <v>209</v>
      </c>
      <c r="B19" s="54" t="s">
        <v>29</v>
      </c>
      <c r="C19" s="54">
        <v>1007</v>
      </c>
      <c r="D19" s="54">
        <v>1254</v>
      </c>
      <c r="E19" s="54">
        <v>671</v>
      </c>
      <c r="F19" s="54">
        <v>1007</v>
      </c>
      <c r="G19" s="54">
        <v>9053</v>
      </c>
    </row>
    <row r="20" spans="1:7" x14ac:dyDescent="0.2">
      <c r="A20" s="96" t="s">
        <v>210</v>
      </c>
      <c r="B20" s="54" t="s">
        <v>453</v>
      </c>
      <c r="C20" s="54">
        <v>252</v>
      </c>
      <c r="D20" s="54">
        <v>281</v>
      </c>
      <c r="E20" s="54">
        <v>2</v>
      </c>
      <c r="F20" s="54">
        <v>252</v>
      </c>
      <c r="G20" s="54">
        <v>1850</v>
      </c>
    </row>
    <row r="21" spans="1:7" x14ac:dyDescent="0.2">
      <c r="A21" s="96" t="s">
        <v>210</v>
      </c>
      <c r="B21" s="54" t="s">
        <v>454</v>
      </c>
      <c r="C21" s="54">
        <v>144</v>
      </c>
      <c r="D21" s="54">
        <v>148</v>
      </c>
      <c r="E21" s="54">
        <v>205</v>
      </c>
      <c r="F21" s="54">
        <v>144</v>
      </c>
      <c r="G21" s="54">
        <v>897</v>
      </c>
    </row>
    <row r="22" spans="1:7" x14ac:dyDescent="0.2">
      <c r="A22" s="96" t="s">
        <v>210</v>
      </c>
      <c r="B22" s="54" t="s">
        <v>455</v>
      </c>
      <c r="C22" s="54">
        <v>95</v>
      </c>
      <c r="D22" s="54">
        <v>0</v>
      </c>
      <c r="E22" s="54">
        <v>0</v>
      </c>
      <c r="F22" s="54">
        <v>95</v>
      </c>
      <c r="G22" s="54">
        <v>244</v>
      </c>
    </row>
    <row r="23" spans="1:7" x14ac:dyDescent="0.2">
      <c r="A23" s="96" t="s">
        <v>210</v>
      </c>
      <c r="B23" s="54" t="s">
        <v>456</v>
      </c>
      <c r="C23" s="54">
        <v>53</v>
      </c>
      <c r="D23" s="54">
        <v>14</v>
      </c>
      <c r="E23" s="54">
        <v>40</v>
      </c>
      <c r="F23" s="54">
        <v>53</v>
      </c>
      <c r="G23" s="54">
        <v>359</v>
      </c>
    </row>
    <row r="24" spans="1:7" x14ac:dyDescent="0.2">
      <c r="A24" s="96" t="s">
        <v>210</v>
      </c>
      <c r="B24" s="54" t="s">
        <v>457</v>
      </c>
      <c r="C24" s="54">
        <v>47</v>
      </c>
      <c r="D24" s="54">
        <v>8</v>
      </c>
      <c r="E24" s="54">
        <v>23</v>
      </c>
      <c r="F24" s="54">
        <v>47</v>
      </c>
      <c r="G24" s="54">
        <v>236</v>
      </c>
    </row>
    <row r="25" spans="1:7" x14ac:dyDescent="0.2">
      <c r="A25" s="96" t="s">
        <v>210</v>
      </c>
      <c r="B25" s="54" t="s">
        <v>160</v>
      </c>
      <c r="C25" s="54">
        <v>237</v>
      </c>
      <c r="D25" s="54">
        <v>260</v>
      </c>
      <c r="E25" s="54">
        <v>353</v>
      </c>
      <c r="F25" s="54">
        <v>237</v>
      </c>
      <c r="G25" s="54">
        <v>2471</v>
      </c>
    </row>
    <row r="26" spans="1:7" x14ac:dyDescent="0.2">
      <c r="A26" s="96" t="s">
        <v>210</v>
      </c>
      <c r="B26" s="54" t="s">
        <v>29</v>
      </c>
      <c r="C26" s="54">
        <v>828</v>
      </c>
      <c r="D26" s="54">
        <v>711</v>
      </c>
      <c r="E26" s="54">
        <v>623</v>
      </c>
      <c r="F26" s="54">
        <v>828</v>
      </c>
      <c r="G26" s="54">
        <v>6057</v>
      </c>
    </row>
    <row r="27" spans="1:7" x14ac:dyDescent="0.2">
      <c r="A27" s="96" t="s">
        <v>211</v>
      </c>
      <c r="B27" s="54" t="s">
        <v>458</v>
      </c>
      <c r="C27" s="54">
        <v>641</v>
      </c>
      <c r="D27" s="54">
        <v>244</v>
      </c>
      <c r="E27" s="54">
        <v>30</v>
      </c>
      <c r="F27" s="54">
        <v>641</v>
      </c>
      <c r="G27" s="54">
        <v>2777</v>
      </c>
    </row>
    <row r="28" spans="1:7" x14ac:dyDescent="0.2">
      <c r="A28" s="96" t="s">
        <v>211</v>
      </c>
      <c r="B28" s="54" t="s">
        <v>160</v>
      </c>
      <c r="C28" s="54">
        <v>149</v>
      </c>
      <c r="D28" s="54">
        <v>103</v>
      </c>
      <c r="E28" s="54">
        <v>158</v>
      </c>
      <c r="F28" s="54">
        <v>149</v>
      </c>
      <c r="G28" s="54">
        <v>1277</v>
      </c>
    </row>
    <row r="29" spans="1:7" x14ac:dyDescent="0.2">
      <c r="A29" s="96" t="s">
        <v>211</v>
      </c>
      <c r="B29" s="54" t="s">
        <v>29</v>
      </c>
      <c r="C29" s="54">
        <v>790</v>
      </c>
      <c r="D29" s="54">
        <v>347</v>
      </c>
      <c r="E29" s="54">
        <v>188</v>
      </c>
      <c r="F29" s="54">
        <v>790</v>
      </c>
      <c r="G29" s="54">
        <v>4054</v>
      </c>
    </row>
    <row r="30" spans="1:7" x14ac:dyDescent="0.2">
      <c r="A30" s="96" t="s">
        <v>140</v>
      </c>
      <c r="B30" s="54" t="s">
        <v>459</v>
      </c>
      <c r="C30" s="54">
        <v>78</v>
      </c>
      <c r="D30" s="54">
        <v>48</v>
      </c>
      <c r="E30" s="54">
        <v>30</v>
      </c>
      <c r="F30" s="54">
        <v>78</v>
      </c>
      <c r="G30" s="54">
        <v>672</v>
      </c>
    </row>
    <row r="31" spans="1:7" x14ac:dyDescent="0.2">
      <c r="A31" s="96" t="s">
        <v>140</v>
      </c>
      <c r="B31" s="54" t="s">
        <v>160</v>
      </c>
      <c r="C31" s="54">
        <v>565</v>
      </c>
      <c r="D31" s="54">
        <v>517</v>
      </c>
      <c r="E31" s="54">
        <v>523</v>
      </c>
      <c r="F31" s="54">
        <v>565</v>
      </c>
      <c r="G31" s="54">
        <v>8278</v>
      </c>
    </row>
    <row r="32" spans="1:7" x14ac:dyDescent="0.2">
      <c r="A32" s="96" t="s">
        <v>140</v>
      </c>
      <c r="B32" s="54" t="s">
        <v>29</v>
      </c>
      <c r="C32" s="54">
        <v>643</v>
      </c>
      <c r="D32" s="54">
        <v>565</v>
      </c>
      <c r="E32" s="54">
        <v>553</v>
      </c>
      <c r="F32" s="54">
        <v>643</v>
      </c>
      <c r="G32" s="54">
        <v>8950</v>
      </c>
    </row>
    <row r="33" spans="1:7" x14ac:dyDescent="0.2">
      <c r="A33" s="96" t="s">
        <v>124</v>
      </c>
      <c r="B33" s="54" t="s">
        <v>460</v>
      </c>
      <c r="C33" s="54">
        <v>66</v>
      </c>
      <c r="D33" s="54">
        <v>36</v>
      </c>
      <c r="E33" s="54">
        <v>20</v>
      </c>
      <c r="F33" s="54">
        <v>66</v>
      </c>
      <c r="G33" s="54">
        <v>581</v>
      </c>
    </row>
    <row r="34" spans="1:7" x14ac:dyDescent="0.2">
      <c r="A34" s="96" t="s">
        <v>124</v>
      </c>
      <c r="B34" s="54" t="s">
        <v>461</v>
      </c>
      <c r="C34" s="54">
        <v>53</v>
      </c>
      <c r="D34" s="54">
        <v>53</v>
      </c>
      <c r="E34" s="54">
        <v>75</v>
      </c>
      <c r="F34" s="54">
        <v>53</v>
      </c>
      <c r="G34" s="54">
        <v>722</v>
      </c>
    </row>
    <row r="35" spans="1:7" x14ac:dyDescent="0.2">
      <c r="A35" s="96" t="s">
        <v>124</v>
      </c>
      <c r="B35" s="54" t="s">
        <v>462</v>
      </c>
      <c r="C35" s="54">
        <v>36</v>
      </c>
      <c r="D35" s="54">
        <v>18</v>
      </c>
      <c r="E35" s="54">
        <v>86</v>
      </c>
      <c r="F35" s="54">
        <v>36</v>
      </c>
      <c r="G35" s="54">
        <v>706</v>
      </c>
    </row>
    <row r="36" spans="1:7" x14ac:dyDescent="0.2">
      <c r="A36" s="96" t="s">
        <v>124</v>
      </c>
      <c r="B36" s="54" t="s">
        <v>463</v>
      </c>
      <c r="C36" s="54">
        <v>35</v>
      </c>
      <c r="D36" s="54">
        <v>11</v>
      </c>
      <c r="E36" s="54">
        <v>27</v>
      </c>
      <c r="F36" s="54">
        <v>35</v>
      </c>
      <c r="G36" s="54">
        <v>265</v>
      </c>
    </row>
    <row r="37" spans="1:7" x14ac:dyDescent="0.2">
      <c r="A37" s="96" t="s">
        <v>124</v>
      </c>
      <c r="B37" s="54" t="s">
        <v>464</v>
      </c>
      <c r="C37" s="54">
        <v>29</v>
      </c>
      <c r="D37" s="54">
        <v>13</v>
      </c>
      <c r="E37" s="54">
        <v>13</v>
      </c>
      <c r="F37" s="54">
        <v>29</v>
      </c>
      <c r="G37" s="54">
        <v>160</v>
      </c>
    </row>
    <row r="38" spans="1:7" x14ac:dyDescent="0.2">
      <c r="A38" s="96" t="s">
        <v>124</v>
      </c>
      <c r="B38" s="54" t="s">
        <v>160</v>
      </c>
      <c r="C38" s="54">
        <v>101</v>
      </c>
      <c r="D38" s="54">
        <v>60</v>
      </c>
      <c r="E38" s="54">
        <v>104</v>
      </c>
      <c r="F38" s="54">
        <v>101</v>
      </c>
      <c r="G38" s="54">
        <v>1135</v>
      </c>
    </row>
    <row r="39" spans="1:7" x14ac:dyDescent="0.2">
      <c r="A39" s="96" t="s">
        <v>124</v>
      </c>
      <c r="B39" s="54" t="s">
        <v>29</v>
      </c>
      <c r="C39" s="54">
        <v>320</v>
      </c>
      <c r="D39" s="54">
        <v>191</v>
      </c>
      <c r="E39" s="54">
        <v>325</v>
      </c>
      <c r="F39" s="54">
        <v>320</v>
      </c>
      <c r="G39" s="54">
        <v>3569</v>
      </c>
    </row>
    <row r="40" spans="1:7" x14ac:dyDescent="0.2">
      <c r="A40" s="96" t="s">
        <v>120</v>
      </c>
      <c r="B40" s="54" t="s">
        <v>465</v>
      </c>
      <c r="C40" s="54">
        <v>102</v>
      </c>
      <c r="D40" s="54">
        <v>34</v>
      </c>
      <c r="E40" s="54">
        <v>36</v>
      </c>
      <c r="F40" s="54">
        <v>102</v>
      </c>
      <c r="G40" s="54">
        <v>598</v>
      </c>
    </row>
    <row r="41" spans="1:7" x14ac:dyDescent="0.2">
      <c r="A41" s="96" t="s">
        <v>120</v>
      </c>
      <c r="B41" s="54" t="s">
        <v>466</v>
      </c>
      <c r="C41" s="54">
        <v>48</v>
      </c>
      <c r="D41" s="54">
        <v>54</v>
      </c>
      <c r="E41" s="54">
        <v>50</v>
      </c>
      <c r="F41" s="54">
        <v>48</v>
      </c>
      <c r="G41" s="54">
        <v>282</v>
      </c>
    </row>
    <row r="42" spans="1:7" x14ac:dyDescent="0.2">
      <c r="A42" s="96" t="s">
        <v>120</v>
      </c>
      <c r="B42" s="54" t="s">
        <v>467</v>
      </c>
      <c r="C42" s="54">
        <v>30</v>
      </c>
      <c r="D42" s="54">
        <v>12</v>
      </c>
      <c r="E42" s="54">
        <v>84</v>
      </c>
      <c r="F42" s="54">
        <v>30</v>
      </c>
      <c r="G42" s="54">
        <v>307</v>
      </c>
    </row>
    <row r="43" spans="1:7" x14ac:dyDescent="0.2">
      <c r="A43" s="96" t="s">
        <v>120</v>
      </c>
      <c r="B43" s="54" t="s">
        <v>468</v>
      </c>
      <c r="C43" s="54">
        <v>17</v>
      </c>
      <c r="D43" s="54">
        <v>21</v>
      </c>
      <c r="E43" s="54">
        <v>34</v>
      </c>
      <c r="F43" s="54">
        <v>17</v>
      </c>
      <c r="G43" s="54">
        <v>196</v>
      </c>
    </row>
    <row r="44" spans="1:7" x14ac:dyDescent="0.2">
      <c r="A44" s="96" t="s">
        <v>120</v>
      </c>
      <c r="B44" s="54" t="s">
        <v>469</v>
      </c>
      <c r="C44" s="54">
        <v>15</v>
      </c>
      <c r="D44" s="54">
        <v>5</v>
      </c>
      <c r="E44" s="54">
        <v>9</v>
      </c>
      <c r="F44" s="54">
        <v>15</v>
      </c>
      <c r="G44" s="54">
        <v>86</v>
      </c>
    </row>
    <row r="45" spans="1:7" x14ac:dyDescent="0.2">
      <c r="A45" s="96" t="s">
        <v>120</v>
      </c>
      <c r="B45" s="54" t="s">
        <v>160</v>
      </c>
      <c r="C45" s="54">
        <v>66</v>
      </c>
      <c r="D45" s="54">
        <v>69</v>
      </c>
      <c r="E45" s="54">
        <v>104</v>
      </c>
      <c r="F45" s="54">
        <v>66</v>
      </c>
      <c r="G45" s="54">
        <v>1024</v>
      </c>
    </row>
    <row r="46" spans="1:7" x14ac:dyDescent="0.2">
      <c r="A46" s="96" t="s">
        <v>120</v>
      </c>
      <c r="B46" s="54" t="s">
        <v>29</v>
      </c>
      <c r="C46" s="54">
        <v>278</v>
      </c>
      <c r="D46" s="54">
        <v>195</v>
      </c>
      <c r="E46" s="54">
        <v>317</v>
      </c>
      <c r="F46" s="54">
        <v>278</v>
      </c>
      <c r="G46" s="54">
        <v>2493</v>
      </c>
    </row>
    <row r="47" spans="1:7" x14ac:dyDescent="0.2">
      <c r="A47" s="96" t="s">
        <v>212</v>
      </c>
      <c r="B47" s="54" t="s">
        <v>470</v>
      </c>
      <c r="C47" s="54">
        <v>134</v>
      </c>
      <c r="D47" s="54">
        <v>0</v>
      </c>
      <c r="E47" s="54">
        <v>108</v>
      </c>
      <c r="F47" s="54">
        <v>134</v>
      </c>
      <c r="G47" s="54">
        <v>790</v>
      </c>
    </row>
    <row r="48" spans="1:7" x14ac:dyDescent="0.2">
      <c r="A48" s="96" t="s">
        <v>212</v>
      </c>
      <c r="B48" s="54" t="s">
        <v>471</v>
      </c>
      <c r="C48" s="54">
        <v>90</v>
      </c>
      <c r="D48" s="54">
        <v>0</v>
      </c>
      <c r="E48" s="54">
        <v>14</v>
      </c>
      <c r="F48" s="54">
        <v>90</v>
      </c>
      <c r="G48" s="54">
        <v>439</v>
      </c>
    </row>
    <row r="49" spans="1:7" x14ac:dyDescent="0.2">
      <c r="A49" s="96" t="s">
        <v>212</v>
      </c>
      <c r="B49" s="54" t="s">
        <v>160</v>
      </c>
      <c r="C49" s="54">
        <v>40</v>
      </c>
      <c r="D49" s="54">
        <v>1</v>
      </c>
      <c r="E49" s="54">
        <v>0</v>
      </c>
      <c r="F49" s="54">
        <v>40</v>
      </c>
      <c r="G49" s="54">
        <v>1228</v>
      </c>
    </row>
    <row r="50" spans="1:7" x14ac:dyDescent="0.2">
      <c r="A50" s="96" t="s">
        <v>212</v>
      </c>
      <c r="B50" s="54" t="s">
        <v>29</v>
      </c>
      <c r="C50" s="54">
        <v>264</v>
      </c>
      <c r="D50" s="54">
        <v>1</v>
      </c>
      <c r="E50" s="54">
        <v>122</v>
      </c>
      <c r="F50" s="54">
        <v>264</v>
      </c>
      <c r="G50" s="54">
        <v>2457</v>
      </c>
    </row>
    <row r="51" spans="1:7" x14ac:dyDescent="0.2">
      <c r="A51" s="96" t="s">
        <v>213</v>
      </c>
      <c r="B51" s="54" t="s">
        <v>160</v>
      </c>
      <c r="C51" s="54">
        <v>259</v>
      </c>
      <c r="D51" s="54">
        <v>0</v>
      </c>
      <c r="E51" s="54">
        <v>14</v>
      </c>
      <c r="F51" s="54">
        <v>259</v>
      </c>
      <c r="G51" s="54">
        <v>812</v>
      </c>
    </row>
    <row r="52" spans="1:7" x14ac:dyDescent="0.2">
      <c r="A52" s="96" t="s">
        <v>213</v>
      </c>
      <c r="B52" s="54" t="s">
        <v>29</v>
      </c>
      <c r="C52" s="54">
        <v>259</v>
      </c>
      <c r="D52" s="54">
        <v>0</v>
      </c>
      <c r="E52" s="54">
        <v>14</v>
      </c>
      <c r="F52" s="54">
        <v>259</v>
      </c>
      <c r="G52" s="54">
        <v>812</v>
      </c>
    </row>
    <row r="53" spans="1:7" x14ac:dyDescent="0.2">
      <c r="A53" s="96" t="s">
        <v>214</v>
      </c>
      <c r="B53" s="54" t="s">
        <v>160</v>
      </c>
      <c r="C53" s="54">
        <v>211</v>
      </c>
      <c r="D53" s="54">
        <v>230</v>
      </c>
      <c r="E53" s="54">
        <v>408</v>
      </c>
      <c r="F53" s="54">
        <v>211</v>
      </c>
      <c r="G53" s="54">
        <v>2680</v>
      </c>
    </row>
    <row r="54" spans="1:7" x14ac:dyDescent="0.2">
      <c r="A54" s="96" t="s">
        <v>214</v>
      </c>
      <c r="B54" s="54" t="s">
        <v>29</v>
      </c>
      <c r="C54" s="54">
        <v>211</v>
      </c>
      <c r="D54" s="54">
        <v>230</v>
      </c>
      <c r="E54" s="54">
        <v>408</v>
      </c>
      <c r="F54" s="54">
        <v>211</v>
      </c>
      <c r="G54" s="54">
        <v>2680</v>
      </c>
    </row>
    <row r="55" spans="1:7" x14ac:dyDescent="0.2">
      <c r="A55" s="96" t="s">
        <v>215</v>
      </c>
      <c r="B55" s="54" t="s">
        <v>472</v>
      </c>
      <c r="C55" s="54">
        <v>61</v>
      </c>
      <c r="D55" s="54">
        <v>15</v>
      </c>
      <c r="E55" s="54">
        <v>145</v>
      </c>
      <c r="F55" s="54">
        <v>61</v>
      </c>
      <c r="G55" s="54">
        <v>1231</v>
      </c>
    </row>
    <row r="56" spans="1:7" x14ac:dyDescent="0.2">
      <c r="A56" s="96" t="s">
        <v>215</v>
      </c>
      <c r="B56" s="54" t="s">
        <v>473</v>
      </c>
      <c r="C56" s="54">
        <v>60</v>
      </c>
      <c r="D56" s="54">
        <v>721</v>
      </c>
      <c r="E56" s="54">
        <v>114</v>
      </c>
      <c r="F56" s="54">
        <v>60</v>
      </c>
      <c r="G56" s="54">
        <v>3006</v>
      </c>
    </row>
    <row r="57" spans="1:7" x14ac:dyDescent="0.2">
      <c r="A57" s="96" t="s">
        <v>215</v>
      </c>
      <c r="B57" s="54" t="s">
        <v>474</v>
      </c>
      <c r="C57" s="54">
        <v>26</v>
      </c>
      <c r="D57" s="54">
        <v>1</v>
      </c>
      <c r="E57" s="54">
        <v>18</v>
      </c>
      <c r="F57" s="54">
        <v>26</v>
      </c>
      <c r="G57" s="54">
        <v>137</v>
      </c>
    </row>
    <row r="58" spans="1:7" x14ac:dyDescent="0.2">
      <c r="A58" s="96" t="s">
        <v>215</v>
      </c>
      <c r="B58" s="54" t="s">
        <v>160</v>
      </c>
      <c r="C58" s="54">
        <v>42</v>
      </c>
      <c r="D58" s="54">
        <v>0</v>
      </c>
      <c r="E58" s="54">
        <v>0</v>
      </c>
      <c r="F58" s="54">
        <v>42</v>
      </c>
      <c r="G58" s="54">
        <v>706</v>
      </c>
    </row>
    <row r="59" spans="1:7" x14ac:dyDescent="0.2">
      <c r="A59" s="96" t="s">
        <v>215</v>
      </c>
      <c r="B59" s="54" t="s">
        <v>29</v>
      </c>
      <c r="C59" s="54">
        <v>189</v>
      </c>
      <c r="D59" s="54">
        <v>737</v>
      </c>
      <c r="E59" s="54">
        <v>277</v>
      </c>
      <c r="F59" s="54">
        <v>189</v>
      </c>
      <c r="G59" s="54">
        <v>5080</v>
      </c>
    </row>
    <row r="60" spans="1:7" x14ac:dyDescent="0.2">
      <c r="A60" s="96" t="s">
        <v>216</v>
      </c>
      <c r="B60" s="54" t="s">
        <v>475</v>
      </c>
      <c r="C60" s="54">
        <v>78</v>
      </c>
      <c r="D60" s="54">
        <v>8</v>
      </c>
      <c r="E60" s="54">
        <v>138</v>
      </c>
      <c r="F60" s="54">
        <v>78</v>
      </c>
      <c r="G60" s="54">
        <v>599</v>
      </c>
    </row>
    <row r="61" spans="1:7" x14ac:dyDescent="0.2">
      <c r="A61" s="96" t="s">
        <v>216</v>
      </c>
      <c r="B61" s="54" t="s">
        <v>476</v>
      </c>
      <c r="C61" s="54">
        <v>34</v>
      </c>
      <c r="D61" s="54">
        <v>30</v>
      </c>
      <c r="E61" s="54">
        <v>40</v>
      </c>
      <c r="F61" s="54">
        <v>34</v>
      </c>
      <c r="G61" s="54">
        <v>237</v>
      </c>
    </row>
    <row r="62" spans="1:7" x14ac:dyDescent="0.2">
      <c r="A62" s="96" t="s">
        <v>216</v>
      </c>
      <c r="B62" s="54" t="s">
        <v>477</v>
      </c>
      <c r="C62" s="54">
        <v>20</v>
      </c>
      <c r="D62" s="54">
        <v>16</v>
      </c>
      <c r="E62" s="54">
        <v>14</v>
      </c>
      <c r="F62" s="54">
        <v>20</v>
      </c>
      <c r="G62" s="54">
        <v>179</v>
      </c>
    </row>
    <row r="63" spans="1:7" x14ac:dyDescent="0.2">
      <c r="A63" s="96" t="s">
        <v>216</v>
      </c>
      <c r="B63" s="54" t="s">
        <v>478</v>
      </c>
      <c r="C63" s="54">
        <v>14</v>
      </c>
      <c r="D63" s="54">
        <v>0</v>
      </c>
      <c r="E63" s="54">
        <v>62</v>
      </c>
      <c r="F63" s="54">
        <v>14</v>
      </c>
      <c r="G63" s="54">
        <v>335</v>
      </c>
    </row>
    <row r="64" spans="1:7" x14ac:dyDescent="0.2">
      <c r="A64" s="96" t="s">
        <v>216</v>
      </c>
      <c r="B64" s="54" t="s">
        <v>479</v>
      </c>
      <c r="C64" s="54">
        <v>8</v>
      </c>
      <c r="D64" s="54">
        <v>0</v>
      </c>
      <c r="E64" s="54">
        <v>12</v>
      </c>
      <c r="F64" s="54">
        <v>8</v>
      </c>
      <c r="G64" s="54">
        <v>20</v>
      </c>
    </row>
    <row r="65" spans="1:7" x14ac:dyDescent="0.2">
      <c r="A65" s="96" t="s">
        <v>216</v>
      </c>
      <c r="B65" s="54" t="s">
        <v>160</v>
      </c>
      <c r="C65" s="54">
        <v>6</v>
      </c>
      <c r="D65" s="54">
        <v>0</v>
      </c>
      <c r="E65" s="54">
        <v>10</v>
      </c>
      <c r="F65" s="54">
        <v>6</v>
      </c>
      <c r="G65" s="54">
        <v>51</v>
      </c>
    </row>
    <row r="66" spans="1:7" x14ac:dyDescent="0.2">
      <c r="A66" s="96" t="s">
        <v>216</v>
      </c>
      <c r="B66" s="54" t="s">
        <v>29</v>
      </c>
      <c r="C66" s="54">
        <v>160</v>
      </c>
      <c r="D66" s="54">
        <v>54</v>
      </c>
      <c r="E66" s="54">
        <v>276</v>
      </c>
      <c r="F66" s="54">
        <v>160</v>
      </c>
      <c r="G66" s="54">
        <v>1421</v>
      </c>
    </row>
    <row r="67" spans="1:7" x14ac:dyDescent="0.2">
      <c r="A67" s="96" t="s">
        <v>217</v>
      </c>
      <c r="B67" s="54" t="s">
        <v>480</v>
      </c>
      <c r="C67" s="54">
        <v>91</v>
      </c>
      <c r="D67" s="54">
        <v>0</v>
      </c>
      <c r="E67" s="54">
        <v>0</v>
      </c>
      <c r="F67" s="54">
        <v>91</v>
      </c>
      <c r="G67" s="54">
        <v>443</v>
      </c>
    </row>
    <row r="68" spans="1:7" x14ac:dyDescent="0.2">
      <c r="A68" s="96" t="s">
        <v>217</v>
      </c>
      <c r="B68" s="54" t="s">
        <v>29</v>
      </c>
      <c r="C68" s="54">
        <v>91</v>
      </c>
      <c r="D68" s="54">
        <v>0</v>
      </c>
      <c r="E68" s="54">
        <v>0</v>
      </c>
      <c r="F68" s="54">
        <v>91</v>
      </c>
      <c r="G68" s="54">
        <v>443</v>
      </c>
    </row>
    <row r="69" spans="1:7" x14ac:dyDescent="0.2">
      <c r="A69" s="96" t="s">
        <v>219</v>
      </c>
      <c r="B69" s="54" t="s">
        <v>481</v>
      </c>
      <c r="C69" s="54">
        <v>80</v>
      </c>
      <c r="D69" s="54">
        <v>20</v>
      </c>
      <c r="E69" s="54">
        <v>0</v>
      </c>
      <c r="F69" s="54">
        <v>80</v>
      </c>
      <c r="G69" s="54">
        <v>171</v>
      </c>
    </row>
    <row r="70" spans="1:7" x14ac:dyDescent="0.2">
      <c r="A70" s="96" t="s">
        <v>219</v>
      </c>
      <c r="B70" s="54" t="s">
        <v>160</v>
      </c>
      <c r="C70" s="54">
        <v>0</v>
      </c>
      <c r="D70" s="54">
        <v>0</v>
      </c>
      <c r="E70" s="54">
        <v>0</v>
      </c>
      <c r="F70" s="54">
        <v>0</v>
      </c>
      <c r="G70" s="54">
        <v>1</v>
      </c>
    </row>
    <row r="71" spans="1:7" x14ac:dyDescent="0.2">
      <c r="A71" s="96" t="s">
        <v>219</v>
      </c>
      <c r="B71" s="54" t="s">
        <v>29</v>
      </c>
      <c r="C71" s="54">
        <v>80</v>
      </c>
      <c r="D71" s="54">
        <v>20</v>
      </c>
      <c r="E71" s="54">
        <v>0</v>
      </c>
      <c r="F71" s="54">
        <v>80</v>
      </c>
      <c r="G71" s="54">
        <v>172</v>
      </c>
    </row>
    <row r="72" spans="1:7" x14ac:dyDescent="0.2">
      <c r="A72" s="96" t="s">
        <v>218</v>
      </c>
      <c r="B72" s="54" t="s">
        <v>482</v>
      </c>
      <c r="C72" s="54">
        <v>8</v>
      </c>
      <c r="D72" s="54">
        <v>10</v>
      </c>
      <c r="E72" s="54">
        <v>0</v>
      </c>
      <c r="F72" s="54">
        <v>8</v>
      </c>
      <c r="G72" s="54">
        <v>148</v>
      </c>
    </row>
    <row r="73" spans="1:7" x14ac:dyDescent="0.2">
      <c r="A73" s="96" t="s">
        <v>218</v>
      </c>
      <c r="B73" s="54" t="s">
        <v>483</v>
      </c>
      <c r="C73" s="54">
        <v>7</v>
      </c>
      <c r="D73" s="54">
        <v>24</v>
      </c>
      <c r="E73" s="54">
        <v>0</v>
      </c>
      <c r="F73" s="54">
        <v>7</v>
      </c>
      <c r="G73" s="54">
        <v>222</v>
      </c>
    </row>
    <row r="74" spans="1:7" x14ac:dyDescent="0.2">
      <c r="A74" s="96" t="s">
        <v>218</v>
      </c>
      <c r="B74" s="54" t="s">
        <v>160</v>
      </c>
      <c r="C74" s="54">
        <v>65</v>
      </c>
      <c r="D74" s="54">
        <v>134</v>
      </c>
      <c r="E74" s="54">
        <v>0</v>
      </c>
      <c r="F74" s="54">
        <v>65</v>
      </c>
      <c r="G74" s="54">
        <v>1536</v>
      </c>
    </row>
    <row r="75" spans="1:7" x14ac:dyDescent="0.2">
      <c r="A75" s="96" t="s">
        <v>218</v>
      </c>
      <c r="B75" s="54" t="s">
        <v>29</v>
      </c>
      <c r="C75" s="54">
        <v>80</v>
      </c>
      <c r="D75" s="54">
        <v>168</v>
      </c>
      <c r="E75" s="54">
        <v>0</v>
      </c>
      <c r="F75" s="54">
        <v>80</v>
      </c>
      <c r="G75" s="54">
        <v>1906</v>
      </c>
    </row>
    <row r="76" spans="1:7" x14ac:dyDescent="0.2">
      <c r="A76" s="96" t="s">
        <v>220</v>
      </c>
      <c r="B76" s="54" t="s">
        <v>484</v>
      </c>
      <c r="C76" s="54">
        <v>61</v>
      </c>
      <c r="D76" s="54">
        <v>145</v>
      </c>
      <c r="E76" s="54">
        <v>1</v>
      </c>
      <c r="F76" s="54">
        <v>61</v>
      </c>
      <c r="G76" s="54">
        <v>1844</v>
      </c>
    </row>
    <row r="77" spans="1:7" x14ac:dyDescent="0.2">
      <c r="A77" s="96" t="s">
        <v>220</v>
      </c>
      <c r="B77" s="54" t="s">
        <v>160</v>
      </c>
      <c r="C77" s="54">
        <v>0</v>
      </c>
      <c r="D77" s="54">
        <v>384</v>
      </c>
      <c r="E77" s="54">
        <v>0</v>
      </c>
      <c r="F77" s="54">
        <v>0</v>
      </c>
      <c r="G77" s="54">
        <v>3443</v>
      </c>
    </row>
    <row r="78" spans="1:7" x14ac:dyDescent="0.2">
      <c r="A78" s="96" t="s">
        <v>220</v>
      </c>
      <c r="B78" s="54" t="s">
        <v>29</v>
      </c>
      <c r="C78" s="54">
        <v>61</v>
      </c>
      <c r="D78" s="54">
        <v>529</v>
      </c>
      <c r="E78" s="54">
        <v>1</v>
      </c>
      <c r="F78" s="54">
        <v>61</v>
      </c>
      <c r="G78" s="54">
        <v>5287</v>
      </c>
    </row>
    <row r="79" spans="1:7" x14ac:dyDescent="0.2">
      <c r="A79" s="96" t="s">
        <v>221</v>
      </c>
      <c r="B79" s="54" t="s">
        <v>160</v>
      </c>
      <c r="C79" s="54">
        <v>55</v>
      </c>
      <c r="D79" s="54">
        <v>0</v>
      </c>
      <c r="E79" s="54">
        <v>0</v>
      </c>
      <c r="F79" s="54">
        <v>55</v>
      </c>
      <c r="G79" s="54">
        <v>178</v>
      </c>
    </row>
    <row r="80" spans="1:7" x14ac:dyDescent="0.2">
      <c r="A80" s="96" t="s">
        <v>221</v>
      </c>
      <c r="B80" s="54" t="s">
        <v>29</v>
      </c>
      <c r="C80" s="54">
        <v>55</v>
      </c>
      <c r="D80" s="54">
        <v>0</v>
      </c>
      <c r="E80" s="54">
        <v>0</v>
      </c>
      <c r="F80" s="54">
        <v>55</v>
      </c>
      <c r="G80" s="54">
        <v>178</v>
      </c>
    </row>
    <row r="81" spans="1:7" x14ac:dyDescent="0.2">
      <c r="A81" s="96" t="s">
        <v>222</v>
      </c>
      <c r="B81" s="54" t="s">
        <v>160</v>
      </c>
      <c r="C81" s="54">
        <v>28</v>
      </c>
      <c r="D81" s="54">
        <v>14</v>
      </c>
      <c r="E81" s="54">
        <v>28</v>
      </c>
      <c r="F81" s="54">
        <v>28</v>
      </c>
      <c r="G81" s="54">
        <v>306</v>
      </c>
    </row>
    <row r="82" spans="1:7" x14ac:dyDescent="0.2">
      <c r="A82" s="96" t="s">
        <v>222</v>
      </c>
      <c r="B82" s="54" t="s">
        <v>29</v>
      </c>
      <c r="C82" s="54">
        <v>28</v>
      </c>
      <c r="D82" s="54">
        <v>14</v>
      </c>
      <c r="E82" s="54">
        <v>28</v>
      </c>
      <c r="F82" s="54">
        <v>28</v>
      </c>
      <c r="G82" s="54">
        <v>306</v>
      </c>
    </row>
    <row r="83" spans="1:7" x14ac:dyDescent="0.2">
      <c r="A83" s="96" t="s">
        <v>223</v>
      </c>
      <c r="B83" s="54" t="s">
        <v>160</v>
      </c>
      <c r="C83" s="54">
        <v>27</v>
      </c>
      <c r="D83" s="54">
        <v>0</v>
      </c>
      <c r="E83" s="54">
        <v>41</v>
      </c>
      <c r="F83" s="54">
        <v>27</v>
      </c>
      <c r="G83" s="54">
        <v>128</v>
      </c>
    </row>
    <row r="84" spans="1:7" x14ac:dyDescent="0.2">
      <c r="A84" s="96" t="s">
        <v>223</v>
      </c>
      <c r="B84" s="54" t="s">
        <v>29</v>
      </c>
      <c r="C84" s="54">
        <v>27</v>
      </c>
      <c r="D84" s="54">
        <v>0</v>
      </c>
      <c r="E84" s="54">
        <v>41</v>
      </c>
      <c r="F84" s="54">
        <v>27</v>
      </c>
      <c r="G84" s="54">
        <v>128</v>
      </c>
    </row>
    <row r="85" spans="1:7" x14ac:dyDescent="0.2">
      <c r="A85" s="96" t="s">
        <v>224</v>
      </c>
      <c r="B85" s="54" t="s">
        <v>160</v>
      </c>
      <c r="C85" s="54">
        <v>17</v>
      </c>
      <c r="D85" s="54">
        <v>90</v>
      </c>
      <c r="E85" s="54">
        <v>12</v>
      </c>
      <c r="F85" s="54">
        <v>17</v>
      </c>
      <c r="G85" s="54">
        <v>273</v>
      </c>
    </row>
    <row r="86" spans="1:7" x14ac:dyDescent="0.2">
      <c r="A86" s="96" t="s">
        <v>224</v>
      </c>
      <c r="B86" s="54" t="s">
        <v>29</v>
      </c>
      <c r="C86" s="54">
        <v>17</v>
      </c>
      <c r="D86" s="54">
        <v>90</v>
      </c>
      <c r="E86" s="54">
        <v>12</v>
      </c>
      <c r="F86" s="54">
        <v>17</v>
      </c>
      <c r="G86" s="54">
        <v>273</v>
      </c>
    </row>
    <row r="87" spans="1:7" x14ac:dyDescent="0.2">
      <c r="A87" s="96" t="s">
        <v>225</v>
      </c>
      <c r="B87" s="54" t="s">
        <v>485</v>
      </c>
      <c r="C87" s="54">
        <v>11</v>
      </c>
      <c r="D87" s="54">
        <v>0</v>
      </c>
      <c r="E87" s="54">
        <v>1</v>
      </c>
      <c r="F87" s="54">
        <v>11</v>
      </c>
      <c r="G87" s="54">
        <v>19</v>
      </c>
    </row>
    <row r="88" spans="1:7" x14ac:dyDescent="0.2">
      <c r="A88" s="96" t="s">
        <v>225</v>
      </c>
      <c r="B88" s="54" t="s">
        <v>486</v>
      </c>
      <c r="C88" s="54">
        <v>2</v>
      </c>
      <c r="D88" s="54">
        <v>0</v>
      </c>
      <c r="E88" s="54">
        <v>1</v>
      </c>
      <c r="F88" s="54">
        <v>2</v>
      </c>
      <c r="G88" s="54">
        <v>8</v>
      </c>
    </row>
    <row r="89" spans="1:7" x14ac:dyDescent="0.2">
      <c r="A89" s="96" t="s">
        <v>225</v>
      </c>
      <c r="B89" s="54" t="s">
        <v>160</v>
      </c>
      <c r="C89" s="54">
        <v>0</v>
      </c>
      <c r="D89" s="54">
        <v>47</v>
      </c>
      <c r="E89" s="54">
        <v>87</v>
      </c>
      <c r="F89" s="54">
        <v>0</v>
      </c>
      <c r="G89" s="54">
        <v>189</v>
      </c>
    </row>
    <row r="90" spans="1:7" x14ac:dyDescent="0.2">
      <c r="A90" s="96" t="s">
        <v>225</v>
      </c>
      <c r="B90" s="54" t="s">
        <v>29</v>
      </c>
      <c r="C90" s="54">
        <v>13</v>
      </c>
      <c r="D90" s="54">
        <v>47</v>
      </c>
      <c r="E90" s="54">
        <v>89</v>
      </c>
      <c r="F90" s="54">
        <v>13</v>
      </c>
      <c r="G90" s="54">
        <v>216</v>
      </c>
    </row>
    <row r="91" spans="1:7" x14ac:dyDescent="0.2">
      <c r="A91" s="96" t="s">
        <v>321</v>
      </c>
      <c r="B91" s="54" t="s">
        <v>29</v>
      </c>
      <c r="C91" s="54">
        <v>16</v>
      </c>
      <c r="D91" s="54">
        <v>794</v>
      </c>
      <c r="E91" s="54">
        <v>77</v>
      </c>
      <c r="F91" s="54">
        <v>16</v>
      </c>
      <c r="G91" s="54">
        <v>6369</v>
      </c>
    </row>
    <row r="92" spans="1:7" x14ac:dyDescent="0.2">
      <c r="A92" s="97" t="s">
        <v>29</v>
      </c>
      <c r="B92" s="55" t="s">
        <v>29</v>
      </c>
      <c r="C92" s="55">
        <v>5417</v>
      </c>
      <c r="D92" s="55">
        <v>5947</v>
      </c>
      <c r="E92" s="55">
        <v>4022</v>
      </c>
      <c r="F92" s="55">
        <v>5417</v>
      </c>
      <c r="G92" s="55">
        <v>61904</v>
      </c>
    </row>
    <row r="93" spans="1:7" x14ac:dyDescent="0.2">
      <c r="A93" s="96" t="s">
        <v>162</v>
      </c>
      <c r="B93" s="96"/>
      <c r="C93" s="96"/>
      <c r="D93" s="96"/>
      <c r="E93" s="96"/>
      <c r="F93" s="96"/>
      <c r="G93" s="96"/>
    </row>
    <row r="94" spans="1:7" x14ac:dyDescent="0.2">
      <c r="A94" s="96" t="s">
        <v>58</v>
      </c>
      <c r="B94" s="96"/>
      <c r="C94" s="96"/>
      <c r="D94" s="96"/>
      <c r="E94" s="96"/>
      <c r="F94" s="96"/>
      <c r="G94" s="96"/>
    </row>
  </sheetData>
  <sheetProtection sheet="1"/>
  <mergeCells count="25">
    <mergeCell ref="A87:A90"/>
    <mergeCell ref="A91"/>
    <mergeCell ref="A92"/>
    <mergeCell ref="A93:G93"/>
    <mergeCell ref="A94:G94"/>
    <mergeCell ref="A76:A78"/>
    <mergeCell ref="A79:A80"/>
    <mergeCell ref="A81:A82"/>
    <mergeCell ref="A83:A84"/>
    <mergeCell ref="A85:A86"/>
    <mergeCell ref="A55:A59"/>
    <mergeCell ref="A60:A66"/>
    <mergeCell ref="A67:A68"/>
    <mergeCell ref="A69:A71"/>
    <mergeCell ref="A72:A75"/>
    <mergeCell ref="A33:A39"/>
    <mergeCell ref="A40:A46"/>
    <mergeCell ref="A47:A50"/>
    <mergeCell ref="A51:A52"/>
    <mergeCell ref="A53:A54"/>
    <mergeCell ref="B1:E1"/>
    <mergeCell ref="A11:A19"/>
    <mergeCell ref="A20:A26"/>
    <mergeCell ref="A27:A29"/>
    <mergeCell ref="A30:A32"/>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488</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c r="J9" s="18"/>
      <c r="K9" s="18"/>
      <c r="L9" s="18"/>
    </row>
    <row r="10" spans="1:16" ht="33.75" x14ac:dyDescent="0.2">
      <c r="A10" s="56" t="s">
        <v>26</v>
      </c>
      <c r="B10" s="20" t="s">
        <v>79</v>
      </c>
      <c r="C10" s="20" t="s">
        <v>80</v>
      </c>
      <c r="D10" s="20" t="s">
        <v>81</v>
      </c>
      <c r="E10" s="20" t="s">
        <v>82</v>
      </c>
      <c r="F10" s="20" t="s">
        <v>84</v>
      </c>
      <c r="G10" s="20" t="s">
        <v>87</v>
      </c>
      <c r="H10" s="20" t="s">
        <v>88</v>
      </c>
      <c r="I10" s="20" t="s">
        <v>89</v>
      </c>
      <c r="J10" s="20" t="s">
        <v>90</v>
      </c>
      <c r="K10" s="20" t="s">
        <v>489</v>
      </c>
      <c r="L10" s="20" t="s">
        <v>29</v>
      </c>
    </row>
    <row r="11" spans="1:16" x14ac:dyDescent="0.2">
      <c r="A11" s="56" t="s">
        <v>30</v>
      </c>
      <c r="B11" s="56">
        <v>1223</v>
      </c>
      <c r="C11" s="56">
        <v>184</v>
      </c>
      <c r="D11" s="56">
        <v>34</v>
      </c>
      <c r="E11" s="56">
        <v>16</v>
      </c>
      <c r="F11" s="56">
        <v>0</v>
      </c>
      <c r="G11" s="56">
        <v>87</v>
      </c>
      <c r="H11" s="56">
        <v>256</v>
      </c>
      <c r="I11" s="56">
        <v>27</v>
      </c>
      <c r="J11" s="56">
        <v>4</v>
      </c>
      <c r="K11" s="56">
        <v>474</v>
      </c>
      <c r="L11" s="56">
        <v>2305</v>
      </c>
    </row>
    <row r="12" spans="1:16" x14ac:dyDescent="0.2">
      <c r="A12" s="56" t="s">
        <v>31</v>
      </c>
      <c r="B12" s="56">
        <v>1198</v>
      </c>
      <c r="C12" s="56">
        <v>208</v>
      </c>
      <c r="D12" s="56">
        <v>41</v>
      </c>
      <c r="E12" s="56">
        <v>21</v>
      </c>
      <c r="F12" s="56">
        <v>0</v>
      </c>
      <c r="G12" s="56">
        <v>63</v>
      </c>
      <c r="H12" s="56">
        <v>226</v>
      </c>
      <c r="I12" s="56">
        <v>23</v>
      </c>
      <c r="J12" s="56">
        <v>2</v>
      </c>
      <c r="K12" s="56">
        <v>432</v>
      </c>
      <c r="L12" s="56">
        <v>2214</v>
      </c>
    </row>
    <row r="13" spans="1:16" x14ac:dyDescent="0.2">
      <c r="A13" s="56" t="s">
        <v>32</v>
      </c>
      <c r="B13" s="56">
        <v>1264</v>
      </c>
      <c r="C13" s="56">
        <v>304</v>
      </c>
      <c r="D13" s="56">
        <v>56</v>
      </c>
      <c r="E13" s="56">
        <v>4</v>
      </c>
      <c r="F13" s="56">
        <v>0</v>
      </c>
      <c r="G13" s="56">
        <v>78</v>
      </c>
      <c r="H13" s="56">
        <v>232</v>
      </c>
      <c r="I13" s="56">
        <v>36</v>
      </c>
      <c r="J13" s="56">
        <v>15</v>
      </c>
      <c r="K13" s="56">
        <v>433</v>
      </c>
      <c r="L13" s="56">
        <v>2422</v>
      </c>
    </row>
    <row r="14" spans="1:16" x14ac:dyDescent="0.2">
      <c r="A14" s="56" t="s">
        <v>33</v>
      </c>
      <c r="B14" s="56">
        <v>1719</v>
      </c>
      <c r="C14" s="56">
        <v>260</v>
      </c>
      <c r="D14" s="56">
        <v>39</v>
      </c>
      <c r="E14" s="56">
        <v>36</v>
      </c>
      <c r="F14" s="56">
        <v>2</v>
      </c>
      <c r="G14" s="56">
        <v>119</v>
      </c>
      <c r="H14" s="56">
        <v>262</v>
      </c>
      <c r="I14" s="56">
        <v>22</v>
      </c>
      <c r="J14" s="56">
        <v>8</v>
      </c>
      <c r="K14" s="56">
        <v>619</v>
      </c>
      <c r="L14" s="56">
        <v>3086</v>
      </c>
    </row>
    <row r="15" spans="1:16" x14ac:dyDescent="0.2">
      <c r="A15" s="56" t="s">
        <v>34</v>
      </c>
      <c r="B15" s="56">
        <v>1350</v>
      </c>
      <c r="C15" s="56">
        <v>268</v>
      </c>
      <c r="D15" s="56">
        <v>54</v>
      </c>
      <c r="E15" s="56">
        <v>103</v>
      </c>
      <c r="F15" s="56">
        <v>0</v>
      </c>
      <c r="G15" s="56">
        <v>90</v>
      </c>
      <c r="H15" s="56">
        <v>300</v>
      </c>
      <c r="I15" s="56">
        <v>25</v>
      </c>
      <c r="J15" s="56">
        <v>24</v>
      </c>
      <c r="K15" s="56">
        <v>620</v>
      </c>
      <c r="L15" s="56">
        <v>2834</v>
      </c>
    </row>
    <row r="16" spans="1:16" x14ac:dyDescent="0.2">
      <c r="A16" s="56" t="s">
        <v>35</v>
      </c>
      <c r="B16" s="56">
        <v>1866</v>
      </c>
      <c r="C16" s="56">
        <v>332</v>
      </c>
      <c r="D16" s="56">
        <v>65</v>
      </c>
      <c r="E16" s="56">
        <v>4</v>
      </c>
      <c r="F16" s="56">
        <v>1</v>
      </c>
      <c r="G16" s="56">
        <v>125</v>
      </c>
      <c r="H16" s="56">
        <v>297</v>
      </c>
      <c r="I16" s="56">
        <v>33</v>
      </c>
      <c r="J16" s="56">
        <v>6</v>
      </c>
      <c r="K16" s="56">
        <v>612</v>
      </c>
      <c r="L16" s="56">
        <v>3341</v>
      </c>
    </row>
    <row r="17" spans="1:12" x14ac:dyDescent="0.2">
      <c r="A17" s="56" t="s">
        <v>36</v>
      </c>
      <c r="B17" s="56">
        <v>1870</v>
      </c>
      <c r="C17" s="56">
        <v>265</v>
      </c>
      <c r="D17" s="56">
        <v>61</v>
      </c>
      <c r="E17" s="56">
        <v>80</v>
      </c>
      <c r="F17" s="56">
        <v>0</v>
      </c>
      <c r="G17" s="56">
        <v>74</v>
      </c>
      <c r="H17" s="56">
        <v>304</v>
      </c>
      <c r="I17" s="56">
        <v>37</v>
      </c>
      <c r="J17" s="56">
        <v>13</v>
      </c>
      <c r="K17" s="56">
        <v>659</v>
      </c>
      <c r="L17" s="56">
        <v>3363</v>
      </c>
    </row>
    <row r="18" spans="1:12" x14ac:dyDescent="0.2">
      <c r="A18" s="56" t="s">
        <v>37</v>
      </c>
      <c r="B18" s="56">
        <v>1563</v>
      </c>
      <c r="C18" s="56">
        <v>286</v>
      </c>
      <c r="D18" s="56">
        <v>86</v>
      </c>
      <c r="E18" s="56">
        <v>82</v>
      </c>
      <c r="F18" s="56">
        <v>0</v>
      </c>
      <c r="G18" s="56">
        <v>54</v>
      </c>
      <c r="H18" s="56">
        <v>235</v>
      </c>
      <c r="I18" s="56">
        <v>28</v>
      </c>
      <c r="J18" s="56">
        <v>17</v>
      </c>
      <c r="K18" s="56">
        <v>617</v>
      </c>
      <c r="L18" s="56">
        <v>2968</v>
      </c>
    </row>
    <row r="19" spans="1:12" x14ac:dyDescent="0.2">
      <c r="A19" s="56" t="s">
        <v>38</v>
      </c>
      <c r="B19" s="56">
        <v>1918</v>
      </c>
      <c r="C19" s="56">
        <v>255</v>
      </c>
      <c r="D19" s="56">
        <v>45</v>
      </c>
      <c r="E19" s="56">
        <v>95</v>
      </c>
      <c r="F19" s="56">
        <v>0</v>
      </c>
      <c r="G19" s="56">
        <v>75</v>
      </c>
      <c r="H19" s="56">
        <v>261</v>
      </c>
      <c r="I19" s="56">
        <v>42</v>
      </c>
      <c r="J19" s="56">
        <v>5</v>
      </c>
      <c r="K19" s="56">
        <v>447</v>
      </c>
      <c r="L19" s="56">
        <v>3143</v>
      </c>
    </row>
    <row r="20" spans="1:12" x14ac:dyDescent="0.2">
      <c r="A20" s="56" t="s">
        <v>39</v>
      </c>
      <c r="B20" s="56">
        <v>1521</v>
      </c>
      <c r="C20" s="56">
        <v>261</v>
      </c>
      <c r="D20" s="56">
        <v>35</v>
      </c>
      <c r="E20" s="56">
        <v>27</v>
      </c>
      <c r="F20" s="56">
        <v>0</v>
      </c>
      <c r="G20" s="56">
        <v>80</v>
      </c>
      <c r="H20" s="56">
        <v>242</v>
      </c>
      <c r="I20" s="56">
        <v>39</v>
      </c>
      <c r="J20" s="56">
        <v>10</v>
      </c>
      <c r="K20" s="56">
        <v>537</v>
      </c>
      <c r="L20" s="56">
        <v>2752</v>
      </c>
    </row>
    <row r="21" spans="1:12" x14ac:dyDescent="0.2">
      <c r="A21" s="56" t="s">
        <v>40</v>
      </c>
      <c r="B21" s="56">
        <v>1531</v>
      </c>
      <c r="C21" s="56">
        <v>185</v>
      </c>
      <c r="D21" s="56">
        <v>24</v>
      </c>
      <c r="E21" s="56">
        <v>82</v>
      </c>
      <c r="F21" s="56">
        <v>0</v>
      </c>
      <c r="G21" s="56">
        <v>50</v>
      </c>
      <c r="H21" s="56">
        <v>232</v>
      </c>
      <c r="I21" s="56">
        <v>41</v>
      </c>
      <c r="J21" s="56">
        <v>17</v>
      </c>
      <c r="K21" s="56">
        <v>434</v>
      </c>
      <c r="L21" s="56">
        <v>2596</v>
      </c>
    </row>
    <row r="22" spans="1:12" x14ac:dyDescent="0.2">
      <c r="A22" s="56" t="s">
        <v>41</v>
      </c>
      <c r="B22" s="56">
        <v>1654</v>
      </c>
      <c r="C22" s="56">
        <v>301</v>
      </c>
      <c r="D22" s="56">
        <v>31</v>
      </c>
      <c r="E22" s="56">
        <v>67</v>
      </c>
      <c r="F22" s="56">
        <v>0</v>
      </c>
      <c r="G22" s="56">
        <v>65</v>
      </c>
      <c r="H22" s="56">
        <v>284</v>
      </c>
      <c r="I22" s="56">
        <v>59</v>
      </c>
      <c r="J22" s="56">
        <v>18</v>
      </c>
      <c r="K22" s="56">
        <v>578</v>
      </c>
      <c r="L22" s="56">
        <v>3057</v>
      </c>
    </row>
    <row r="23" spans="1:12" x14ac:dyDescent="0.2">
      <c r="A23" s="56" t="s">
        <v>42</v>
      </c>
      <c r="B23" s="56">
        <v>1348</v>
      </c>
      <c r="C23" s="56">
        <v>273</v>
      </c>
      <c r="D23" s="56">
        <v>38</v>
      </c>
      <c r="E23" s="56">
        <v>24</v>
      </c>
      <c r="F23" s="56">
        <v>0</v>
      </c>
      <c r="G23" s="56">
        <v>78</v>
      </c>
      <c r="H23" s="56">
        <v>251</v>
      </c>
      <c r="I23" s="56">
        <v>48</v>
      </c>
      <c r="J23" s="56">
        <v>8</v>
      </c>
      <c r="K23" s="56">
        <v>591</v>
      </c>
      <c r="L23" s="56">
        <v>2659</v>
      </c>
    </row>
    <row r="24" spans="1:12" x14ac:dyDescent="0.2">
      <c r="A24" s="56" t="s">
        <v>43</v>
      </c>
      <c r="B24" s="56">
        <v>1385</v>
      </c>
      <c r="C24" s="56">
        <v>259</v>
      </c>
      <c r="D24" s="56">
        <v>30</v>
      </c>
      <c r="E24" s="56">
        <v>24</v>
      </c>
      <c r="F24" s="56">
        <v>0</v>
      </c>
      <c r="G24" s="56">
        <v>66</v>
      </c>
      <c r="H24" s="56">
        <v>256</v>
      </c>
      <c r="I24" s="56">
        <v>63</v>
      </c>
      <c r="J24" s="56">
        <v>13</v>
      </c>
      <c r="K24" s="56">
        <v>487</v>
      </c>
      <c r="L24" s="56">
        <v>2583</v>
      </c>
    </row>
    <row r="25" spans="1:12" x14ac:dyDescent="0.2">
      <c r="A25" s="56" t="s">
        <v>44</v>
      </c>
      <c r="B25" s="56">
        <v>1522</v>
      </c>
      <c r="C25" s="56">
        <v>371</v>
      </c>
      <c r="D25" s="56">
        <v>31</v>
      </c>
      <c r="E25" s="56">
        <v>4</v>
      </c>
      <c r="F25" s="56">
        <v>0</v>
      </c>
      <c r="G25" s="56">
        <v>84</v>
      </c>
      <c r="H25" s="56">
        <v>282</v>
      </c>
      <c r="I25" s="56">
        <v>73</v>
      </c>
      <c r="J25" s="56">
        <v>21</v>
      </c>
      <c r="K25" s="56">
        <v>646</v>
      </c>
      <c r="L25" s="56">
        <v>3034</v>
      </c>
    </row>
    <row r="26" spans="1:12" x14ac:dyDescent="0.2">
      <c r="A26" s="56" t="s">
        <v>45</v>
      </c>
      <c r="B26" s="56">
        <v>1381</v>
      </c>
      <c r="C26" s="56">
        <v>330</v>
      </c>
      <c r="D26" s="56">
        <v>19</v>
      </c>
      <c r="E26" s="56">
        <v>3</v>
      </c>
      <c r="F26" s="56">
        <v>0</v>
      </c>
      <c r="G26" s="56">
        <v>65</v>
      </c>
      <c r="H26" s="56">
        <v>235</v>
      </c>
      <c r="I26" s="56">
        <v>52</v>
      </c>
      <c r="J26" s="56">
        <v>12</v>
      </c>
      <c r="K26" s="56">
        <v>706</v>
      </c>
      <c r="L26" s="56">
        <v>2803</v>
      </c>
    </row>
    <row r="27" spans="1:12" x14ac:dyDescent="0.2">
      <c r="A27" s="56" t="s">
        <v>46</v>
      </c>
      <c r="B27" s="56">
        <v>1161</v>
      </c>
      <c r="C27" s="56">
        <v>368</v>
      </c>
      <c r="D27" s="56">
        <v>18</v>
      </c>
      <c r="E27" s="56">
        <v>45</v>
      </c>
      <c r="F27" s="56">
        <v>0</v>
      </c>
      <c r="G27" s="56">
        <v>84</v>
      </c>
      <c r="H27" s="56">
        <v>323</v>
      </c>
      <c r="I27" s="56">
        <v>92</v>
      </c>
      <c r="J27" s="56">
        <v>14</v>
      </c>
      <c r="K27" s="56">
        <v>1101</v>
      </c>
      <c r="L27" s="56">
        <v>3206</v>
      </c>
    </row>
    <row r="28" spans="1:12" x14ac:dyDescent="0.2">
      <c r="A28" s="56" t="s">
        <v>47</v>
      </c>
      <c r="B28" s="56">
        <v>1472</v>
      </c>
      <c r="C28" s="56">
        <v>185</v>
      </c>
      <c r="D28" s="56">
        <v>18</v>
      </c>
      <c r="E28" s="56">
        <v>13</v>
      </c>
      <c r="F28" s="56">
        <v>0</v>
      </c>
      <c r="G28" s="56">
        <v>45</v>
      </c>
      <c r="H28" s="56">
        <v>276</v>
      </c>
      <c r="I28" s="56">
        <v>70</v>
      </c>
      <c r="J28" s="56">
        <v>14</v>
      </c>
      <c r="K28" s="56">
        <v>1183</v>
      </c>
      <c r="L28" s="56">
        <v>3276</v>
      </c>
    </row>
    <row r="29" spans="1:12" x14ac:dyDescent="0.2">
      <c r="A29" s="56" t="s">
        <v>48</v>
      </c>
      <c r="B29" s="56">
        <v>904</v>
      </c>
      <c r="C29" s="56">
        <v>75</v>
      </c>
      <c r="D29" s="56">
        <v>12</v>
      </c>
      <c r="E29" s="56">
        <v>426</v>
      </c>
      <c r="F29" s="56">
        <v>1</v>
      </c>
      <c r="G29" s="56">
        <v>8</v>
      </c>
      <c r="H29" s="56">
        <v>120</v>
      </c>
      <c r="I29" s="56">
        <v>15</v>
      </c>
      <c r="J29" s="56">
        <v>10</v>
      </c>
      <c r="K29" s="56">
        <v>964</v>
      </c>
      <c r="L29" s="56">
        <v>2535</v>
      </c>
    </row>
    <row r="30" spans="1:12" x14ac:dyDescent="0.2">
      <c r="A30" s="56" t="s">
        <v>49</v>
      </c>
      <c r="B30" s="56">
        <v>802</v>
      </c>
      <c r="C30" s="56">
        <v>39</v>
      </c>
      <c r="D30" s="56">
        <v>11</v>
      </c>
      <c r="E30" s="56">
        <v>196</v>
      </c>
      <c r="F30" s="56">
        <v>0</v>
      </c>
      <c r="G30" s="56">
        <v>36</v>
      </c>
      <c r="H30" s="56">
        <v>199</v>
      </c>
      <c r="I30" s="56">
        <v>8</v>
      </c>
      <c r="J30" s="56">
        <v>17</v>
      </c>
      <c r="K30" s="56">
        <v>2812</v>
      </c>
      <c r="L30" s="56">
        <v>4120</v>
      </c>
    </row>
    <row r="31" spans="1:12" x14ac:dyDescent="0.2">
      <c r="A31" s="56" t="s">
        <v>50</v>
      </c>
      <c r="B31" s="56">
        <v>701</v>
      </c>
      <c r="C31" s="56">
        <v>16</v>
      </c>
      <c r="D31" s="56">
        <v>0</v>
      </c>
      <c r="E31" s="56">
        <v>3</v>
      </c>
      <c r="F31" s="56">
        <v>0</v>
      </c>
      <c r="G31" s="56">
        <v>2</v>
      </c>
      <c r="H31" s="56">
        <v>49</v>
      </c>
      <c r="I31" s="56">
        <v>3</v>
      </c>
      <c r="J31" s="56">
        <v>5</v>
      </c>
      <c r="K31" s="56">
        <v>837</v>
      </c>
      <c r="L31" s="56">
        <v>1616</v>
      </c>
    </row>
    <row r="32" spans="1:12" x14ac:dyDescent="0.2">
      <c r="A32" s="56" t="s">
        <v>51</v>
      </c>
      <c r="B32" s="56">
        <v>455</v>
      </c>
      <c r="C32" s="56">
        <v>24</v>
      </c>
      <c r="D32" s="56">
        <v>15</v>
      </c>
      <c r="E32" s="56">
        <v>91</v>
      </c>
      <c r="F32" s="56">
        <v>0</v>
      </c>
      <c r="G32" s="56">
        <v>1</v>
      </c>
      <c r="H32" s="56">
        <v>22</v>
      </c>
      <c r="I32" s="56">
        <v>1</v>
      </c>
      <c r="J32" s="56">
        <v>9</v>
      </c>
      <c r="K32" s="56">
        <v>541</v>
      </c>
      <c r="L32" s="56">
        <v>1159</v>
      </c>
    </row>
    <row r="33" spans="1:12" x14ac:dyDescent="0.2">
      <c r="A33" s="56" t="s">
        <v>52</v>
      </c>
      <c r="B33" s="56">
        <v>440</v>
      </c>
      <c r="C33" s="56">
        <v>17</v>
      </c>
      <c r="D33" s="56">
        <v>5</v>
      </c>
      <c r="E33" s="56">
        <v>5</v>
      </c>
      <c r="F33" s="56">
        <v>0</v>
      </c>
      <c r="G33" s="56">
        <v>2</v>
      </c>
      <c r="H33" s="56">
        <v>14</v>
      </c>
      <c r="I33" s="56">
        <v>3</v>
      </c>
      <c r="J33" s="56">
        <v>3</v>
      </c>
      <c r="K33" s="56">
        <v>640</v>
      </c>
      <c r="L33" s="56">
        <v>1129</v>
      </c>
    </row>
    <row r="34" spans="1:12" x14ac:dyDescent="0.2">
      <c r="A34" s="56" t="s">
        <v>53</v>
      </c>
      <c r="B34" s="56">
        <v>493</v>
      </c>
      <c r="C34" s="56">
        <v>10</v>
      </c>
      <c r="D34" s="56">
        <v>5</v>
      </c>
      <c r="E34" s="56">
        <v>10</v>
      </c>
      <c r="F34" s="56">
        <v>0</v>
      </c>
      <c r="G34" s="56">
        <v>2</v>
      </c>
      <c r="H34" s="56">
        <v>8</v>
      </c>
      <c r="I34" s="56">
        <v>1</v>
      </c>
      <c r="J34" s="56">
        <v>8</v>
      </c>
      <c r="K34" s="56">
        <v>596</v>
      </c>
      <c r="L34" s="56">
        <v>1133</v>
      </c>
    </row>
    <row r="35" spans="1:12" x14ac:dyDescent="0.2">
      <c r="A35" s="57" t="s">
        <v>54</v>
      </c>
      <c r="B35" s="57">
        <v>396</v>
      </c>
      <c r="C35" s="57">
        <v>7</v>
      </c>
      <c r="D35" s="57">
        <v>1</v>
      </c>
      <c r="E35" s="57">
        <v>4</v>
      </c>
      <c r="F35" s="57">
        <v>0</v>
      </c>
      <c r="G35" s="57">
        <v>0</v>
      </c>
      <c r="H35" s="57">
        <v>12</v>
      </c>
      <c r="I35" s="57">
        <v>0</v>
      </c>
      <c r="J35" s="57">
        <v>1</v>
      </c>
      <c r="K35" s="57">
        <v>673</v>
      </c>
      <c r="L35" s="57">
        <v>1094</v>
      </c>
    </row>
    <row r="36" spans="1:12" x14ac:dyDescent="0.2">
      <c r="A36" s="96" t="s">
        <v>55</v>
      </c>
      <c r="B36" s="96"/>
      <c r="C36" s="96"/>
      <c r="D36" s="96"/>
      <c r="E36" s="96"/>
      <c r="F36" s="96"/>
      <c r="G36" s="96"/>
      <c r="H36" s="96"/>
      <c r="I36" s="96"/>
      <c r="J36" s="96"/>
      <c r="K36" s="96"/>
      <c r="L36" s="96"/>
    </row>
    <row r="37" spans="1:12" x14ac:dyDescent="0.2">
      <c r="A37" s="96" t="s">
        <v>91</v>
      </c>
      <c r="B37" s="96"/>
      <c r="C37" s="96"/>
      <c r="D37" s="96"/>
      <c r="E37" s="96"/>
      <c r="F37" s="96"/>
      <c r="G37" s="96"/>
      <c r="H37" s="96"/>
      <c r="I37" s="96"/>
      <c r="J37" s="96"/>
      <c r="K37" s="96"/>
      <c r="L37" s="96"/>
    </row>
    <row r="38" spans="1:12" ht="22.5" customHeight="1" x14ac:dyDescent="0.2">
      <c r="A38" s="96" t="s">
        <v>92</v>
      </c>
      <c r="B38" s="96"/>
      <c r="C38" s="96"/>
      <c r="D38" s="96"/>
      <c r="E38" s="96"/>
      <c r="F38" s="96"/>
      <c r="G38" s="96"/>
      <c r="H38" s="96"/>
      <c r="I38" s="96"/>
      <c r="J38" s="96"/>
      <c r="K38" s="96"/>
      <c r="L38" s="96"/>
    </row>
    <row r="39" spans="1:12" x14ac:dyDescent="0.2">
      <c r="A39" s="96" t="s">
        <v>76</v>
      </c>
      <c r="B39" s="96"/>
      <c r="C39" s="96"/>
      <c r="D39" s="96"/>
      <c r="E39" s="96"/>
      <c r="F39" s="96"/>
      <c r="G39" s="96"/>
      <c r="H39" s="96"/>
      <c r="I39" s="96"/>
      <c r="J39" s="96"/>
      <c r="K39" s="96"/>
      <c r="L39" s="96"/>
    </row>
    <row r="40" spans="1:12" x14ac:dyDescent="0.2">
      <c r="A40" s="96" t="s">
        <v>58</v>
      </c>
      <c r="B40" s="96"/>
      <c r="C40" s="96"/>
      <c r="D40" s="96"/>
      <c r="E40" s="96"/>
      <c r="F40" s="96"/>
      <c r="G40" s="96"/>
      <c r="H40" s="96"/>
      <c r="I40" s="96"/>
      <c r="J40" s="96"/>
      <c r="K40" s="96"/>
      <c r="L40" s="96"/>
    </row>
  </sheetData>
  <sheetProtection sheet="1"/>
  <mergeCells count="6">
    <mergeCell ref="A40:L40"/>
    <mergeCell ref="B1:E1"/>
    <mergeCell ref="A36:L36"/>
    <mergeCell ref="A37:L37"/>
    <mergeCell ref="A38:L38"/>
    <mergeCell ref="A39:L39"/>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23</v>
      </c>
    </row>
    <row r="6" spans="1:16" ht="15.95" customHeight="1" x14ac:dyDescent="0.2">
      <c r="A6" s="12" t="s">
        <v>24</v>
      </c>
    </row>
    <row r="7" spans="1:16" ht="15" customHeight="1" x14ac:dyDescent="0.2">
      <c r="A7" s="6" t="s">
        <v>22</v>
      </c>
    </row>
    <row r="8" spans="1:16" x14ac:dyDescent="0.2">
      <c r="A8" s="18"/>
      <c r="B8" s="18"/>
      <c r="C8" s="18"/>
      <c r="D8" s="18"/>
    </row>
    <row r="9" spans="1:16" x14ac:dyDescent="0.2">
      <c r="B9" s="95" t="s">
        <v>25</v>
      </c>
      <c r="C9" s="95"/>
    </row>
    <row r="10" spans="1:16" ht="22.5" x14ac:dyDescent="0.2">
      <c r="A10" s="19" t="s">
        <v>26</v>
      </c>
      <c r="B10" s="20" t="s">
        <v>27</v>
      </c>
      <c r="C10" s="20" t="s">
        <v>28</v>
      </c>
      <c r="D10" s="20" t="s">
        <v>29</v>
      </c>
    </row>
    <row r="11" spans="1:16" x14ac:dyDescent="0.2">
      <c r="A11" s="19" t="s">
        <v>30</v>
      </c>
      <c r="B11" s="19">
        <v>120652</v>
      </c>
      <c r="C11" s="19">
        <v>2305</v>
      </c>
      <c r="D11" s="19">
        <v>122957</v>
      </c>
    </row>
    <row r="12" spans="1:16" x14ac:dyDescent="0.2">
      <c r="A12" s="19" t="s">
        <v>31</v>
      </c>
      <c r="B12" s="19">
        <v>106835</v>
      </c>
      <c r="C12" s="19">
        <v>2214</v>
      </c>
      <c r="D12" s="19">
        <v>109049</v>
      </c>
    </row>
    <row r="13" spans="1:16" x14ac:dyDescent="0.2">
      <c r="A13" s="19" t="s">
        <v>32</v>
      </c>
      <c r="B13" s="19">
        <v>111998</v>
      </c>
      <c r="C13" s="19">
        <v>2422</v>
      </c>
      <c r="D13" s="19">
        <v>114420</v>
      </c>
    </row>
    <row r="14" spans="1:16" x14ac:dyDescent="0.2">
      <c r="A14" s="19" t="s">
        <v>33</v>
      </c>
      <c r="B14" s="19">
        <v>133334</v>
      </c>
      <c r="C14" s="19">
        <v>3086</v>
      </c>
      <c r="D14" s="19">
        <v>136420</v>
      </c>
    </row>
    <row r="15" spans="1:16" x14ac:dyDescent="0.2">
      <c r="A15" s="19" t="s">
        <v>34</v>
      </c>
      <c r="B15" s="19">
        <v>103478</v>
      </c>
      <c r="C15" s="19">
        <v>2834</v>
      </c>
      <c r="D15" s="19">
        <v>106312</v>
      </c>
    </row>
    <row r="16" spans="1:16" x14ac:dyDescent="0.2">
      <c r="A16" s="19" t="s">
        <v>35</v>
      </c>
      <c r="B16" s="19">
        <v>125410</v>
      </c>
      <c r="C16" s="19">
        <v>3341</v>
      </c>
      <c r="D16" s="19">
        <v>128751</v>
      </c>
    </row>
    <row r="17" spans="1:4" x14ac:dyDescent="0.2">
      <c r="A17" s="19" t="s">
        <v>36</v>
      </c>
      <c r="B17" s="19">
        <v>130962</v>
      </c>
      <c r="C17" s="19">
        <v>3363</v>
      </c>
      <c r="D17" s="19">
        <v>134325</v>
      </c>
    </row>
    <row r="18" spans="1:4" x14ac:dyDescent="0.2">
      <c r="A18" s="19" t="s">
        <v>37</v>
      </c>
      <c r="B18" s="19">
        <v>120369</v>
      </c>
      <c r="C18" s="19">
        <v>2968</v>
      </c>
      <c r="D18" s="19">
        <v>123337</v>
      </c>
    </row>
    <row r="19" spans="1:4" x14ac:dyDescent="0.2">
      <c r="A19" s="19" t="s">
        <v>38</v>
      </c>
      <c r="B19" s="19">
        <v>141081</v>
      </c>
      <c r="C19" s="19">
        <v>3143</v>
      </c>
      <c r="D19" s="19">
        <v>144224</v>
      </c>
    </row>
    <row r="20" spans="1:4" x14ac:dyDescent="0.2">
      <c r="A20" s="19" t="s">
        <v>39</v>
      </c>
      <c r="B20" s="19">
        <v>139427</v>
      </c>
      <c r="C20" s="19">
        <v>2752</v>
      </c>
      <c r="D20" s="19">
        <v>142179</v>
      </c>
    </row>
    <row r="21" spans="1:4" x14ac:dyDescent="0.2">
      <c r="A21" s="19" t="s">
        <v>40</v>
      </c>
      <c r="B21" s="19">
        <v>125533</v>
      </c>
      <c r="C21" s="19">
        <v>2596</v>
      </c>
      <c r="D21" s="19">
        <v>128129</v>
      </c>
    </row>
    <row r="22" spans="1:4" x14ac:dyDescent="0.2">
      <c r="A22" s="19" t="s">
        <v>41</v>
      </c>
      <c r="B22" s="19">
        <v>128616</v>
      </c>
      <c r="C22" s="19">
        <v>3057</v>
      </c>
      <c r="D22" s="19">
        <v>131673</v>
      </c>
    </row>
    <row r="23" spans="1:4" x14ac:dyDescent="0.2">
      <c r="A23" s="19" t="s">
        <v>42</v>
      </c>
      <c r="B23" s="19">
        <v>125992</v>
      </c>
      <c r="C23" s="19">
        <v>2659</v>
      </c>
      <c r="D23" s="19">
        <v>128651</v>
      </c>
    </row>
    <row r="24" spans="1:4" x14ac:dyDescent="0.2">
      <c r="A24" s="19" t="s">
        <v>43</v>
      </c>
      <c r="B24" s="19">
        <v>110841</v>
      </c>
      <c r="C24" s="19">
        <v>2583</v>
      </c>
      <c r="D24" s="19">
        <v>113424</v>
      </c>
    </row>
    <row r="25" spans="1:4" x14ac:dyDescent="0.2">
      <c r="A25" s="19" t="s">
        <v>44</v>
      </c>
      <c r="B25" s="19">
        <v>142400</v>
      </c>
      <c r="C25" s="19">
        <v>3034</v>
      </c>
      <c r="D25" s="19">
        <v>145434</v>
      </c>
    </row>
    <row r="26" spans="1:4" x14ac:dyDescent="0.2">
      <c r="A26" s="19" t="s">
        <v>45</v>
      </c>
      <c r="B26" s="19">
        <v>141160</v>
      </c>
      <c r="C26" s="19">
        <v>2803</v>
      </c>
      <c r="D26" s="19">
        <v>143963</v>
      </c>
    </row>
    <row r="27" spans="1:4" x14ac:dyDescent="0.2">
      <c r="A27" s="19" t="s">
        <v>46</v>
      </c>
      <c r="B27" s="19">
        <v>139476</v>
      </c>
      <c r="C27" s="19">
        <v>3206</v>
      </c>
      <c r="D27" s="19">
        <v>142682</v>
      </c>
    </row>
    <row r="28" spans="1:4" x14ac:dyDescent="0.2">
      <c r="A28" s="19" t="s">
        <v>47</v>
      </c>
      <c r="B28" s="19">
        <v>152574</v>
      </c>
      <c r="C28" s="19">
        <v>3276</v>
      </c>
      <c r="D28" s="19">
        <v>155850</v>
      </c>
    </row>
    <row r="29" spans="1:4" x14ac:dyDescent="0.2">
      <c r="A29" s="19" t="s">
        <v>48</v>
      </c>
      <c r="B29" s="19">
        <v>140820</v>
      </c>
      <c r="C29" s="19">
        <v>2535</v>
      </c>
      <c r="D29" s="19">
        <v>143355</v>
      </c>
    </row>
    <row r="30" spans="1:4" x14ac:dyDescent="0.2">
      <c r="A30" s="19" t="s">
        <v>49</v>
      </c>
      <c r="B30" s="19">
        <v>133419</v>
      </c>
      <c r="C30" s="19">
        <v>4120</v>
      </c>
      <c r="D30" s="19">
        <v>137539</v>
      </c>
    </row>
    <row r="31" spans="1:4" x14ac:dyDescent="0.2">
      <c r="A31" s="19" t="s">
        <v>50</v>
      </c>
      <c r="B31" s="19">
        <v>137600</v>
      </c>
      <c r="C31" s="19">
        <v>1616</v>
      </c>
      <c r="D31" s="19">
        <v>139216</v>
      </c>
    </row>
    <row r="32" spans="1:4" x14ac:dyDescent="0.2">
      <c r="A32" s="19" t="s">
        <v>51</v>
      </c>
      <c r="B32" s="19">
        <v>99887</v>
      </c>
      <c r="C32" s="19">
        <v>1159</v>
      </c>
      <c r="D32" s="19">
        <v>101046</v>
      </c>
    </row>
    <row r="33" spans="1:4" x14ac:dyDescent="0.2">
      <c r="A33" s="19" t="s">
        <v>52</v>
      </c>
      <c r="B33" s="19">
        <v>111769</v>
      </c>
      <c r="C33" s="19">
        <v>1129</v>
      </c>
      <c r="D33" s="19">
        <v>112898</v>
      </c>
    </row>
    <row r="34" spans="1:4" x14ac:dyDescent="0.2">
      <c r="A34" s="19" t="s">
        <v>53</v>
      </c>
      <c r="B34" s="19">
        <v>92492</v>
      </c>
      <c r="C34" s="19">
        <v>1133</v>
      </c>
      <c r="D34" s="19">
        <v>93625</v>
      </c>
    </row>
    <row r="35" spans="1:4" x14ac:dyDescent="0.2">
      <c r="A35" s="21" t="s">
        <v>54</v>
      </c>
      <c r="B35" s="21">
        <v>101366</v>
      </c>
      <c r="C35" s="21">
        <v>1094</v>
      </c>
      <c r="D35" s="21">
        <v>102460</v>
      </c>
    </row>
    <row r="36" spans="1:4" ht="33.75" customHeight="1" x14ac:dyDescent="0.2">
      <c r="A36" s="96" t="s">
        <v>55</v>
      </c>
      <c r="B36" s="96"/>
      <c r="C36" s="96"/>
      <c r="D36" s="96"/>
    </row>
    <row r="37" spans="1:4" ht="45" customHeight="1" x14ac:dyDescent="0.2">
      <c r="A37" s="96" t="s">
        <v>56</v>
      </c>
      <c r="B37" s="96"/>
      <c r="C37" s="96"/>
      <c r="D37" s="96"/>
    </row>
    <row r="38" spans="1:4" x14ac:dyDescent="0.2">
      <c r="A38" s="96" t="s">
        <v>57</v>
      </c>
      <c r="B38" s="96"/>
      <c r="C38" s="96"/>
      <c r="D38" s="96"/>
    </row>
    <row r="39" spans="1:4" x14ac:dyDescent="0.2">
      <c r="A39" s="96" t="s">
        <v>58</v>
      </c>
      <c r="B39" s="96"/>
      <c r="C39" s="96"/>
      <c r="D39" s="96"/>
    </row>
  </sheetData>
  <sheetProtection sheet="1"/>
  <mergeCells count="6">
    <mergeCell ref="A39:D39"/>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491</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58" t="s">
        <v>492</v>
      </c>
      <c r="B10" s="20" t="s">
        <v>30</v>
      </c>
      <c r="C10" s="20" t="s">
        <v>31</v>
      </c>
      <c r="D10" s="20" t="s">
        <v>42</v>
      </c>
      <c r="E10" s="20" t="s">
        <v>97</v>
      </c>
      <c r="F10" s="20" t="s">
        <v>98</v>
      </c>
    </row>
    <row r="11" spans="1:16" x14ac:dyDescent="0.2">
      <c r="A11" s="58" t="s">
        <v>493</v>
      </c>
      <c r="B11" s="58">
        <v>93</v>
      </c>
      <c r="C11" s="58">
        <v>0</v>
      </c>
      <c r="D11" s="58">
        <v>0</v>
      </c>
      <c r="E11" s="58">
        <v>93</v>
      </c>
      <c r="F11" s="58">
        <v>93</v>
      </c>
    </row>
    <row r="12" spans="1:16" x14ac:dyDescent="0.2">
      <c r="A12" s="58" t="s">
        <v>494</v>
      </c>
      <c r="B12" s="58">
        <v>310</v>
      </c>
      <c r="C12" s="58">
        <v>315</v>
      </c>
      <c r="D12" s="58">
        <v>54</v>
      </c>
      <c r="E12" s="58">
        <v>310</v>
      </c>
      <c r="F12" s="58">
        <v>4018</v>
      </c>
    </row>
    <row r="13" spans="1:16" x14ac:dyDescent="0.2">
      <c r="A13" s="58" t="s">
        <v>495</v>
      </c>
      <c r="B13" s="58">
        <v>94</v>
      </c>
      <c r="C13" s="58">
        <v>92</v>
      </c>
      <c r="D13" s="58">
        <v>324</v>
      </c>
      <c r="E13" s="58">
        <v>94</v>
      </c>
      <c r="F13" s="58">
        <v>1795</v>
      </c>
    </row>
    <row r="14" spans="1:16" x14ac:dyDescent="0.2">
      <c r="A14" s="58" t="s">
        <v>496</v>
      </c>
      <c r="B14" s="58">
        <v>46</v>
      </c>
      <c r="C14" s="58">
        <v>34</v>
      </c>
      <c r="D14" s="58">
        <v>66</v>
      </c>
      <c r="E14" s="58">
        <v>46</v>
      </c>
      <c r="F14" s="58">
        <v>640</v>
      </c>
    </row>
    <row r="15" spans="1:16" x14ac:dyDescent="0.2">
      <c r="A15" s="58" t="s">
        <v>497</v>
      </c>
      <c r="B15" s="58">
        <v>44</v>
      </c>
      <c r="C15" s="58">
        <v>50</v>
      </c>
      <c r="D15" s="58">
        <v>56</v>
      </c>
      <c r="E15" s="58">
        <v>44</v>
      </c>
      <c r="F15" s="58">
        <v>698</v>
      </c>
    </row>
    <row r="16" spans="1:16" x14ac:dyDescent="0.2">
      <c r="A16" s="58" t="s">
        <v>498</v>
      </c>
      <c r="B16" s="58">
        <v>66</v>
      </c>
      <c r="C16" s="58">
        <v>47</v>
      </c>
      <c r="D16" s="58">
        <v>55</v>
      </c>
      <c r="E16" s="58">
        <v>66</v>
      </c>
      <c r="F16" s="58">
        <v>802</v>
      </c>
    </row>
    <row r="17" spans="1:6" x14ac:dyDescent="0.2">
      <c r="A17" s="58" t="s">
        <v>499</v>
      </c>
      <c r="B17" s="58">
        <v>241</v>
      </c>
      <c r="C17" s="58">
        <v>246</v>
      </c>
      <c r="D17" s="58">
        <v>63</v>
      </c>
      <c r="E17" s="58">
        <v>241</v>
      </c>
      <c r="F17" s="58">
        <v>2398</v>
      </c>
    </row>
    <row r="18" spans="1:6" x14ac:dyDescent="0.2">
      <c r="A18" s="58" t="s">
        <v>500</v>
      </c>
      <c r="B18" s="58">
        <v>131</v>
      </c>
      <c r="C18" s="58">
        <v>148</v>
      </c>
      <c r="D18" s="58">
        <v>330</v>
      </c>
      <c r="E18" s="58">
        <v>131</v>
      </c>
      <c r="F18" s="58">
        <v>2955</v>
      </c>
    </row>
    <row r="19" spans="1:6" x14ac:dyDescent="0.2">
      <c r="A19" s="58" t="s">
        <v>501</v>
      </c>
      <c r="B19" s="58">
        <v>137</v>
      </c>
      <c r="C19" s="58">
        <v>149</v>
      </c>
      <c r="D19" s="58">
        <v>177</v>
      </c>
      <c r="E19" s="58">
        <v>137</v>
      </c>
      <c r="F19" s="58">
        <v>2387</v>
      </c>
    </row>
    <row r="20" spans="1:6" x14ac:dyDescent="0.2">
      <c r="A20" s="58" t="s">
        <v>502</v>
      </c>
      <c r="B20" s="58">
        <v>107</v>
      </c>
      <c r="C20" s="58">
        <v>122</v>
      </c>
      <c r="D20" s="58">
        <v>135</v>
      </c>
      <c r="E20" s="58">
        <v>107</v>
      </c>
      <c r="F20" s="58">
        <v>1599</v>
      </c>
    </row>
    <row r="21" spans="1:6" x14ac:dyDescent="0.2">
      <c r="A21" s="58" t="s">
        <v>503</v>
      </c>
      <c r="B21" s="58">
        <v>90</v>
      </c>
      <c r="C21" s="58">
        <v>90</v>
      </c>
      <c r="D21" s="58">
        <v>121</v>
      </c>
      <c r="E21" s="58">
        <v>90</v>
      </c>
      <c r="F21" s="58">
        <v>1834</v>
      </c>
    </row>
    <row r="22" spans="1:6" x14ac:dyDescent="0.2">
      <c r="A22" s="58" t="s">
        <v>504</v>
      </c>
      <c r="B22" s="58">
        <v>125</v>
      </c>
      <c r="C22" s="58">
        <v>124</v>
      </c>
      <c r="D22" s="58">
        <v>151</v>
      </c>
      <c r="E22" s="58">
        <v>125</v>
      </c>
      <c r="F22" s="58">
        <v>2054</v>
      </c>
    </row>
    <row r="23" spans="1:6" x14ac:dyDescent="0.2">
      <c r="A23" s="58" t="s">
        <v>505</v>
      </c>
      <c r="B23" s="58">
        <v>76</v>
      </c>
      <c r="C23" s="58">
        <v>101</v>
      </c>
      <c r="D23" s="58">
        <v>101</v>
      </c>
      <c r="E23" s="58">
        <v>76</v>
      </c>
      <c r="F23" s="58">
        <v>1675</v>
      </c>
    </row>
    <row r="24" spans="1:6" x14ac:dyDescent="0.2">
      <c r="A24" s="58" t="s">
        <v>506</v>
      </c>
      <c r="B24" s="58">
        <v>52</v>
      </c>
      <c r="C24" s="58">
        <v>42</v>
      </c>
      <c r="D24" s="58">
        <v>110</v>
      </c>
      <c r="E24" s="58">
        <v>52</v>
      </c>
      <c r="F24" s="58">
        <v>1066</v>
      </c>
    </row>
    <row r="25" spans="1:6" x14ac:dyDescent="0.2">
      <c r="A25" s="58" t="s">
        <v>507</v>
      </c>
      <c r="B25" s="58">
        <v>45</v>
      </c>
      <c r="C25" s="58">
        <v>44</v>
      </c>
      <c r="D25" s="58">
        <v>57</v>
      </c>
      <c r="E25" s="58">
        <v>45</v>
      </c>
      <c r="F25" s="58">
        <v>673</v>
      </c>
    </row>
    <row r="26" spans="1:6" x14ac:dyDescent="0.2">
      <c r="A26" s="58" t="s">
        <v>508</v>
      </c>
      <c r="B26" s="58">
        <v>267</v>
      </c>
      <c r="C26" s="58">
        <v>245</v>
      </c>
      <c r="D26" s="58">
        <v>317</v>
      </c>
      <c r="E26" s="58">
        <v>267</v>
      </c>
      <c r="F26" s="58">
        <v>3912</v>
      </c>
    </row>
    <row r="27" spans="1:6" x14ac:dyDescent="0.2">
      <c r="A27" s="58" t="s">
        <v>509</v>
      </c>
      <c r="B27" s="58">
        <v>175</v>
      </c>
      <c r="C27" s="58">
        <v>175</v>
      </c>
      <c r="D27" s="58">
        <v>215</v>
      </c>
      <c r="E27" s="58">
        <v>175</v>
      </c>
      <c r="F27" s="58">
        <v>2387</v>
      </c>
    </row>
    <row r="28" spans="1:6" x14ac:dyDescent="0.2">
      <c r="A28" s="58" t="s">
        <v>510</v>
      </c>
      <c r="B28" s="58">
        <v>45</v>
      </c>
      <c r="C28" s="58">
        <v>59</v>
      </c>
      <c r="D28" s="58">
        <v>91</v>
      </c>
      <c r="E28" s="58">
        <v>45</v>
      </c>
      <c r="F28" s="58">
        <v>867</v>
      </c>
    </row>
    <row r="29" spans="1:6" x14ac:dyDescent="0.2">
      <c r="A29" s="58" t="s">
        <v>511</v>
      </c>
      <c r="B29" s="58">
        <v>72</v>
      </c>
      <c r="C29" s="58">
        <v>56</v>
      </c>
      <c r="D29" s="58">
        <v>115</v>
      </c>
      <c r="E29" s="58">
        <v>72</v>
      </c>
      <c r="F29" s="58">
        <v>871</v>
      </c>
    </row>
    <row r="30" spans="1:6" x14ac:dyDescent="0.2">
      <c r="A30" s="58" t="s">
        <v>512</v>
      </c>
      <c r="B30" s="58">
        <v>49</v>
      </c>
      <c r="C30" s="58">
        <v>31</v>
      </c>
      <c r="D30" s="58">
        <v>76</v>
      </c>
      <c r="E30" s="58">
        <v>49</v>
      </c>
      <c r="F30" s="58">
        <v>694</v>
      </c>
    </row>
    <row r="31" spans="1:6" x14ac:dyDescent="0.2">
      <c r="A31" s="58" t="s">
        <v>513</v>
      </c>
      <c r="B31" s="58">
        <v>28</v>
      </c>
      <c r="C31" s="58">
        <v>23</v>
      </c>
      <c r="D31" s="58">
        <v>26</v>
      </c>
      <c r="E31" s="58">
        <v>28</v>
      </c>
      <c r="F31" s="58">
        <v>353</v>
      </c>
    </row>
    <row r="32" spans="1:6" x14ac:dyDescent="0.2">
      <c r="A32" s="58" t="s">
        <v>514</v>
      </c>
      <c r="B32" s="58">
        <v>12</v>
      </c>
      <c r="C32" s="58">
        <v>20</v>
      </c>
      <c r="D32" s="58">
        <v>18</v>
      </c>
      <c r="E32" s="58">
        <v>12</v>
      </c>
      <c r="F32" s="58">
        <v>305</v>
      </c>
    </row>
    <row r="33" spans="1:6" x14ac:dyDescent="0.2">
      <c r="A33" s="58" t="s">
        <v>515</v>
      </c>
      <c r="B33" s="58">
        <v>0</v>
      </c>
      <c r="C33" s="58">
        <v>1</v>
      </c>
      <c r="D33" s="58">
        <v>1</v>
      </c>
      <c r="E33" s="58">
        <v>0</v>
      </c>
      <c r="F33" s="58">
        <v>4</v>
      </c>
    </row>
    <row r="34" spans="1:6" x14ac:dyDescent="0.2">
      <c r="A34" s="58" t="s">
        <v>160</v>
      </c>
      <c r="B34" s="58">
        <v>0</v>
      </c>
      <c r="C34" s="58">
        <v>0</v>
      </c>
      <c r="D34" s="58">
        <v>0</v>
      </c>
      <c r="E34" s="58">
        <v>0</v>
      </c>
      <c r="F34" s="58">
        <v>1</v>
      </c>
    </row>
    <row r="35" spans="1:6" x14ac:dyDescent="0.2">
      <c r="A35" s="59" t="s">
        <v>29</v>
      </c>
      <c r="B35" s="59">
        <v>2305</v>
      </c>
      <c r="C35" s="59">
        <v>2214</v>
      </c>
      <c r="D35" s="59">
        <v>2659</v>
      </c>
      <c r="E35" s="59">
        <v>2305</v>
      </c>
      <c r="F35" s="59">
        <v>34081</v>
      </c>
    </row>
    <row r="36" spans="1:6" x14ac:dyDescent="0.2">
      <c r="A36" s="96" t="s">
        <v>58</v>
      </c>
      <c r="B36" s="96"/>
      <c r="C36" s="96"/>
      <c r="D36" s="96"/>
      <c r="E36" s="96"/>
      <c r="F36" s="96"/>
    </row>
    <row r="37" spans="1:6" x14ac:dyDescent="0.2">
      <c r="A37" s="58"/>
      <c r="B37" s="58"/>
      <c r="C37" s="58"/>
      <c r="D37" s="58"/>
      <c r="E37" s="58"/>
      <c r="F37" s="58"/>
    </row>
  </sheetData>
  <sheetProtection sheet="1"/>
  <mergeCells count="2">
    <mergeCell ref="B1:E1"/>
    <mergeCell ref="A36:F36"/>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517</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row>
    <row r="10" spans="1:16" ht="33.75" x14ac:dyDescent="0.2">
      <c r="A10" s="60" t="s">
        <v>26</v>
      </c>
      <c r="B10" s="20" t="s">
        <v>518</v>
      </c>
      <c r="C10" s="20" t="s">
        <v>519</v>
      </c>
      <c r="D10" s="20" t="s">
        <v>520</v>
      </c>
      <c r="E10" s="20" t="s">
        <v>521</v>
      </c>
      <c r="F10" s="20" t="s">
        <v>522</v>
      </c>
      <c r="G10" s="20" t="s">
        <v>523</v>
      </c>
      <c r="H10" s="20" t="s">
        <v>489</v>
      </c>
      <c r="I10" s="20" t="s">
        <v>29</v>
      </c>
    </row>
    <row r="11" spans="1:16" x14ac:dyDescent="0.2">
      <c r="A11" s="60" t="s">
        <v>30</v>
      </c>
      <c r="B11" s="60">
        <v>136</v>
      </c>
      <c r="C11" s="60">
        <v>881</v>
      </c>
      <c r="D11" s="60">
        <v>29</v>
      </c>
      <c r="E11" s="60">
        <v>119</v>
      </c>
      <c r="F11" s="60">
        <v>264</v>
      </c>
      <c r="G11" s="60">
        <v>11</v>
      </c>
      <c r="H11" s="60">
        <v>0</v>
      </c>
      <c r="I11" s="60">
        <v>1440</v>
      </c>
    </row>
    <row r="12" spans="1:16" x14ac:dyDescent="0.2">
      <c r="A12" s="60" t="s">
        <v>31</v>
      </c>
      <c r="B12" s="60">
        <v>209</v>
      </c>
      <c r="C12" s="60">
        <v>845</v>
      </c>
      <c r="D12" s="60">
        <v>45</v>
      </c>
      <c r="E12" s="60">
        <v>99</v>
      </c>
      <c r="F12" s="60">
        <v>242</v>
      </c>
      <c r="G12" s="60">
        <v>7</v>
      </c>
      <c r="H12" s="60">
        <v>0</v>
      </c>
      <c r="I12" s="60">
        <v>1447</v>
      </c>
    </row>
    <row r="13" spans="1:16" x14ac:dyDescent="0.2">
      <c r="A13" s="60" t="s">
        <v>32</v>
      </c>
      <c r="B13" s="60">
        <v>327</v>
      </c>
      <c r="C13" s="60">
        <v>864</v>
      </c>
      <c r="D13" s="60">
        <v>52</v>
      </c>
      <c r="E13" s="60">
        <v>101</v>
      </c>
      <c r="F13" s="60">
        <v>275</v>
      </c>
      <c r="G13" s="60">
        <v>5</v>
      </c>
      <c r="H13" s="60">
        <v>0</v>
      </c>
      <c r="I13" s="60">
        <v>1624</v>
      </c>
    </row>
    <row r="14" spans="1:16" x14ac:dyDescent="0.2">
      <c r="A14" s="60" t="s">
        <v>33</v>
      </c>
      <c r="B14" s="60">
        <v>269</v>
      </c>
      <c r="C14" s="60">
        <v>1285</v>
      </c>
      <c r="D14" s="60">
        <v>40</v>
      </c>
      <c r="E14" s="60">
        <v>106</v>
      </c>
      <c r="F14" s="60">
        <v>294</v>
      </c>
      <c r="G14" s="60">
        <v>9</v>
      </c>
      <c r="H14" s="60">
        <v>14</v>
      </c>
      <c r="I14" s="60">
        <v>2017</v>
      </c>
    </row>
    <row r="15" spans="1:16" x14ac:dyDescent="0.2">
      <c r="A15" s="60" t="s">
        <v>34</v>
      </c>
      <c r="B15" s="60">
        <v>254</v>
      </c>
      <c r="C15" s="60">
        <v>944</v>
      </c>
      <c r="D15" s="60">
        <v>62</v>
      </c>
      <c r="E15" s="60">
        <v>123</v>
      </c>
      <c r="F15" s="60">
        <v>279</v>
      </c>
      <c r="G15" s="60">
        <v>7</v>
      </c>
      <c r="H15" s="60">
        <v>0</v>
      </c>
      <c r="I15" s="60">
        <v>1669</v>
      </c>
    </row>
    <row r="16" spans="1:16" x14ac:dyDescent="0.2">
      <c r="A16" s="60" t="s">
        <v>35</v>
      </c>
      <c r="B16" s="60">
        <v>351</v>
      </c>
      <c r="C16" s="60">
        <v>1380</v>
      </c>
      <c r="D16" s="60">
        <v>70</v>
      </c>
      <c r="E16" s="60">
        <v>179</v>
      </c>
      <c r="F16" s="60">
        <v>276</v>
      </c>
      <c r="G16" s="60">
        <v>7</v>
      </c>
      <c r="H16" s="60">
        <v>1</v>
      </c>
      <c r="I16" s="60">
        <v>2264</v>
      </c>
    </row>
    <row r="17" spans="1:9" x14ac:dyDescent="0.2">
      <c r="A17" s="60" t="s">
        <v>36</v>
      </c>
      <c r="B17" s="60">
        <v>317</v>
      </c>
      <c r="C17" s="60">
        <v>1344</v>
      </c>
      <c r="D17" s="60">
        <v>60</v>
      </c>
      <c r="E17" s="60">
        <v>159</v>
      </c>
      <c r="F17" s="60">
        <v>306</v>
      </c>
      <c r="G17" s="60">
        <v>10</v>
      </c>
      <c r="H17" s="60">
        <v>0</v>
      </c>
      <c r="I17" s="60">
        <v>2196</v>
      </c>
    </row>
    <row r="18" spans="1:9" x14ac:dyDescent="0.2">
      <c r="A18" s="60" t="s">
        <v>37</v>
      </c>
      <c r="B18" s="60">
        <v>332</v>
      </c>
      <c r="C18" s="60">
        <v>1095</v>
      </c>
      <c r="D18" s="60">
        <v>84</v>
      </c>
      <c r="E18" s="60">
        <v>161</v>
      </c>
      <c r="F18" s="60">
        <v>256</v>
      </c>
      <c r="G18" s="60">
        <v>7</v>
      </c>
      <c r="H18" s="60">
        <v>0</v>
      </c>
      <c r="I18" s="60">
        <v>1935</v>
      </c>
    </row>
    <row r="19" spans="1:9" x14ac:dyDescent="0.2">
      <c r="A19" s="60" t="s">
        <v>38</v>
      </c>
      <c r="B19" s="60">
        <v>280</v>
      </c>
      <c r="C19" s="60">
        <v>1357</v>
      </c>
      <c r="D19" s="60">
        <v>55</v>
      </c>
      <c r="E19" s="60">
        <v>233</v>
      </c>
      <c r="F19" s="60">
        <v>288</v>
      </c>
      <c r="G19" s="60">
        <v>5</v>
      </c>
      <c r="H19" s="60">
        <v>0</v>
      </c>
      <c r="I19" s="60">
        <v>2218</v>
      </c>
    </row>
    <row r="20" spans="1:9" x14ac:dyDescent="0.2">
      <c r="A20" s="60" t="s">
        <v>39</v>
      </c>
      <c r="B20" s="60">
        <v>264</v>
      </c>
      <c r="C20" s="60">
        <v>1073</v>
      </c>
      <c r="D20" s="60">
        <v>38</v>
      </c>
      <c r="E20" s="60">
        <v>210</v>
      </c>
      <c r="F20" s="60">
        <v>230</v>
      </c>
      <c r="G20" s="60">
        <v>2</v>
      </c>
      <c r="H20" s="60">
        <v>0</v>
      </c>
      <c r="I20" s="60">
        <v>1817</v>
      </c>
    </row>
    <row r="21" spans="1:9" x14ac:dyDescent="0.2">
      <c r="A21" s="60" t="s">
        <v>40</v>
      </c>
      <c r="B21" s="60">
        <v>215</v>
      </c>
      <c r="C21" s="60">
        <v>1071</v>
      </c>
      <c r="D21" s="60">
        <v>39</v>
      </c>
      <c r="E21" s="60">
        <v>201</v>
      </c>
      <c r="F21" s="60">
        <v>205</v>
      </c>
      <c r="G21" s="60">
        <v>10</v>
      </c>
      <c r="H21" s="60">
        <v>0</v>
      </c>
      <c r="I21" s="60">
        <v>1741</v>
      </c>
    </row>
    <row r="22" spans="1:9" x14ac:dyDescent="0.2">
      <c r="A22" s="60" t="s">
        <v>41</v>
      </c>
      <c r="B22" s="60">
        <v>239</v>
      </c>
      <c r="C22" s="60">
        <v>1075</v>
      </c>
      <c r="D22" s="60">
        <v>40</v>
      </c>
      <c r="E22" s="60">
        <v>327</v>
      </c>
      <c r="F22" s="60">
        <v>261</v>
      </c>
      <c r="G22" s="60">
        <v>7</v>
      </c>
      <c r="H22" s="60">
        <v>37</v>
      </c>
      <c r="I22" s="60">
        <v>1986</v>
      </c>
    </row>
    <row r="23" spans="1:9" x14ac:dyDescent="0.2">
      <c r="A23" s="60" t="s">
        <v>42</v>
      </c>
      <c r="B23" s="60">
        <v>245</v>
      </c>
      <c r="C23" s="60">
        <v>927</v>
      </c>
      <c r="D23" s="60">
        <v>39</v>
      </c>
      <c r="E23" s="60">
        <v>223</v>
      </c>
      <c r="F23" s="60">
        <v>221</v>
      </c>
      <c r="G23" s="60">
        <v>4</v>
      </c>
      <c r="H23" s="60">
        <v>0</v>
      </c>
      <c r="I23" s="60">
        <v>1659</v>
      </c>
    </row>
    <row r="24" spans="1:9" x14ac:dyDescent="0.2">
      <c r="A24" s="60" t="s">
        <v>43</v>
      </c>
      <c r="B24" s="60">
        <v>206</v>
      </c>
      <c r="C24" s="60">
        <v>934</v>
      </c>
      <c r="D24" s="60">
        <v>37</v>
      </c>
      <c r="E24" s="60">
        <v>243</v>
      </c>
      <c r="F24" s="60">
        <v>246</v>
      </c>
      <c r="G24" s="60">
        <v>7</v>
      </c>
      <c r="H24" s="60">
        <v>0</v>
      </c>
      <c r="I24" s="60">
        <v>1673</v>
      </c>
    </row>
    <row r="25" spans="1:9" x14ac:dyDescent="0.2">
      <c r="A25" s="60" t="s">
        <v>44</v>
      </c>
      <c r="B25" s="60">
        <v>353</v>
      </c>
      <c r="C25" s="60">
        <v>990</v>
      </c>
      <c r="D25" s="60">
        <v>31</v>
      </c>
      <c r="E25" s="60">
        <v>270</v>
      </c>
      <c r="F25" s="60">
        <v>260</v>
      </c>
      <c r="G25" s="60">
        <v>10</v>
      </c>
      <c r="H25" s="60">
        <v>10</v>
      </c>
      <c r="I25" s="60">
        <v>1924</v>
      </c>
    </row>
    <row r="26" spans="1:9" x14ac:dyDescent="0.2">
      <c r="A26" s="60" t="s">
        <v>45</v>
      </c>
      <c r="B26" s="60">
        <v>264</v>
      </c>
      <c r="C26" s="60">
        <v>931</v>
      </c>
      <c r="D26" s="60">
        <v>29</v>
      </c>
      <c r="E26" s="60">
        <v>289</v>
      </c>
      <c r="F26" s="60">
        <v>211</v>
      </c>
      <c r="G26" s="60">
        <v>6</v>
      </c>
      <c r="H26" s="60">
        <v>0</v>
      </c>
      <c r="I26" s="60">
        <v>1730</v>
      </c>
    </row>
    <row r="27" spans="1:9" x14ac:dyDescent="0.2">
      <c r="A27" s="60" t="s">
        <v>46</v>
      </c>
      <c r="B27" s="60">
        <v>269</v>
      </c>
      <c r="C27" s="60">
        <v>694</v>
      </c>
      <c r="D27" s="60">
        <v>17</v>
      </c>
      <c r="E27" s="60">
        <v>333</v>
      </c>
      <c r="F27" s="60">
        <v>219</v>
      </c>
      <c r="G27" s="60">
        <v>9</v>
      </c>
      <c r="H27" s="60">
        <v>0</v>
      </c>
      <c r="I27" s="60">
        <v>1541</v>
      </c>
    </row>
    <row r="28" spans="1:9" x14ac:dyDescent="0.2">
      <c r="A28" s="60" t="s">
        <v>47</v>
      </c>
      <c r="B28" s="60">
        <v>165</v>
      </c>
      <c r="C28" s="60">
        <v>951</v>
      </c>
      <c r="D28" s="60">
        <v>21</v>
      </c>
      <c r="E28" s="60">
        <v>301</v>
      </c>
      <c r="F28" s="60">
        <v>212</v>
      </c>
      <c r="G28" s="60">
        <v>5</v>
      </c>
      <c r="H28" s="60">
        <v>20</v>
      </c>
      <c r="I28" s="60">
        <v>1675</v>
      </c>
    </row>
    <row r="29" spans="1:9" x14ac:dyDescent="0.2">
      <c r="A29" s="60" t="s">
        <v>48</v>
      </c>
      <c r="B29" s="60">
        <v>53</v>
      </c>
      <c r="C29" s="60">
        <v>520</v>
      </c>
      <c r="D29" s="60">
        <v>16</v>
      </c>
      <c r="E29" s="60">
        <v>195</v>
      </c>
      <c r="F29" s="60">
        <v>189</v>
      </c>
      <c r="G29" s="60">
        <v>11</v>
      </c>
      <c r="H29" s="60">
        <v>7</v>
      </c>
      <c r="I29" s="60">
        <v>991</v>
      </c>
    </row>
    <row r="30" spans="1:9" x14ac:dyDescent="0.2">
      <c r="A30" s="60" t="s">
        <v>49</v>
      </c>
      <c r="B30" s="60">
        <v>19</v>
      </c>
      <c r="C30" s="60">
        <v>480</v>
      </c>
      <c r="D30" s="60">
        <v>2</v>
      </c>
      <c r="E30" s="60">
        <v>126</v>
      </c>
      <c r="F30" s="60">
        <v>203</v>
      </c>
      <c r="G30" s="60">
        <v>6</v>
      </c>
      <c r="H30" s="60">
        <v>5</v>
      </c>
      <c r="I30" s="60">
        <v>841</v>
      </c>
    </row>
    <row r="31" spans="1:9" x14ac:dyDescent="0.2">
      <c r="A31" s="60" t="s">
        <v>50</v>
      </c>
      <c r="B31" s="60">
        <v>6</v>
      </c>
      <c r="C31" s="60">
        <v>390</v>
      </c>
      <c r="D31" s="60">
        <v>4</v>
      </c>
      <c r="E31" s="60">
        <v>179</v>
      </c>
      <c r="F31" s="60">
        <v>131</v>
      </c>
      <c r="G31" s="60">
        <v>4</v>
      </c>
      <c r="H31" s="60">
        <v>3</v>
      </c>
      <c r="I31" s="60">
        <v>717</v>
      </c>
    </row>
    <row r="32" spans="1:9" x14ac:dyDescent="0.2">
      <c r="A32" s="60" t="s">
        <v>51</v>
      </c>
      <c r="B32" s="60">
        <v>3</v>
      </c>
      <c r="C32" s="60">
        <v>257</v>
      </c>
      <c r="D32" s="60">
        <v>0</v>
      </c>
      <c r="E32" s="60">
        <v>110</v>
      </c>
      <c r="F32" s="60">
        <v>99</v>
      </c>
      <c r="G32" s="60">
        <v>2</v>
      </c>
      <c r="H32" s="60">
        <v>2</v>
      </c>
      <c r="I32" s="60">
        <v>473</v>
      </c>
    </row>
    <row r="33" spans="1:9" x14ac:dyDescent="0.2">
      <c r="A33" s="60" t="s">
        <v>52</v>
      </c>
      <c r="B33" s="60">
        <v>6</v>
      </c>
      <c r="C33" s="60">
        <v>234</v>
      </c>
      <c r="D33" s="60">
        <v>0</v>
      </c>
      <c r="E33" s="60">
        <v>114</v>
      </c>
      <c r="F33" s="60">
        <v>92</v>
      </c>
      <c r="G33" s="60">
        <v>7</v>
      </c>
      <c r="H33" s="60">
        <v>3</v>
      </c>
      <c r="I33" s="60">
        <v>456</v>
      </c>
    </row>
    <row r="34" spans="1:9" x14ac:dyDescent="0.2">
      <c r="A34" s="60" t="s">
        <v>53</v>
      </c>
      <c r="B34" s="60">
        <v>5</v>
      </c>
      <c r="C34" s="60">
        <v>243</v>
      </c>
      <c r="D34" s="60">
        <v>0</v>
      </c>
      <c r="E34" s="60">
        <v>133</v>
      </c>
      <c r="F34" s="60">
        <v>120</v>
      </c>
      <c r="G34" s="60">
        <v>0</v>
      </c>
      <c r="H34" s="60">
        <v>0</v>
      </c>
      <c r="I34" s="60">
        <v>501</v>
      </c>
    </row>
    <row r="35" spans="1:9" x14ac:dyDescent="0.2">
      <c r="A35" s="61" t="s">
        <v>54</v>
      </c>
      <c r="B35" s="61">
        <v>3</v>
      </c>
      <c r="C35" s="61">
        <v>223</v>
      </c>
      <c r="D35" s="61">
        <v>0</v>
      </c>
      <c r="E35" s="61">
        <v>95</v>
      </c>
      <c r="F35" s="61">
        <v>80</v>
      </c>
      <c r="G35" s="61">
        <v>2</v>
      </c>
      <c r="H35" s="61">
        <v>0</v>
      </c>
      <c r="I35" s="61">
        <v>403</v>
      </c>
    </row>
    <row r="36" spans="1:9" x14ac:dyDescent="0.2">
      <c r="A36" s="96" t="s">
        <v>55</v>
      </c>
      <c r="B36" s="96"/>
      <c r="C36" s="96"/>
      <c r="D36" s="96"/>
      <c r="E36" s="96"/>
      <c r="F36" s="96"/>
      <c r="G36" s="96"/>
      <c r="H36" s="96"/>
      <c r="I36" s="96"/>
    </row>
    <row r="37" spans="1:9" ht="22.5" customHeight="1" x14ac:dyDescent="0.2">
      <c r="A37" s="96" t="s">
        <v>56</v>
      </c>
      <c r="B37" s="96"/>
      <c r="C37" s="96"/>
      <c r="D37" s="96"/>
      <c r="E37" s="96"/>
      <c r="F37" s="96"/>
      <c r="G37" s="96"/>
      <c r="H37" s="96"/>
      <c r="I37" s="96"/>
    </row>
    <row r="38" spans="1:9" x14ac:dyDescent="0.2">
      <c r="A38" s="96" t="s">
        <v>58</v>
      </c>
      <c r="B38" s="96"/>
      <c r="C38" s="96"/>
      <c r="D38" s="96"/>
      <c r="E38" s="96"/>
      <c r="F38" s="96"/>
      <c r="G38" s="96"/>
      <c r="H38" s="96"/>
      <c r="I38" s="96"/>
    </row>
  </sheetData>
  <sheetProtection sheet="1"/>
  <mergeCells count="4">
    <mergeCell ref="B1:E1"/>
    <mergeCell ref="A36:I36"/>
    <mergeCell ref="A37:I37"/>
    <mergeCell ref="A38:I38"/>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525</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row>
    <row r="10" spans="1:16" ht="33.75" x14ac:dyDescent="0.2">
      <c r="A10" s="62" t="s">
        <v>26</v>
      </c>
      <c r="B10" s="20" t="s">
        <v>79</v>
      </c>
      <c r="C10" s="20" t="s">
        <v>80</v>
      </c>
      <c r="D10" s="20" t="s">
        <v>81</v>
      </c>
      <c r="E10" s="20" t="s">
        <v>82</v>
      </c>
      <c r="F10" s="20" t="s">
        <v>83</v>
      </c>
      <c r="G10" s="20" t="s">
        <v>88</v>
      </c>
      <c r="H10" s="20" t="s">
        <v>489</v>
      </c>
      <c r="I10" s="20" t="s">
        <v>29</v>
      </c>
    </row>
    <row r="11" spans="1:16" x14ac:dyDescent="0.2">
      <c r="A11" s="62" t="s">
        <v>30</v>
      </c>
      <c r="B11" s="62">
        <v>201</v>
      </c>
      <c r="C11" s="62">
        <v>1969</v>
      </c>
      <c r="D11" s="62">
        <v>1222</v>
      </c>
      <c r="E11" s="62">
        <v>111</v>
      </c>
      <c r="F11" s="62">
        <v>36</v>
      </c>
      <c r="G11" s="62">
        <v>0</v>
      </c>
      <c r="H11" s="62">
        <v>0</v>
      </c>
      <c r="I11" s="62">
        <v>3539</v>
      </c>
    </row>
    <row r="12" spans="1:16" x14ac:dyDescent="0.2">
      <c r="A12" s="62" t="s">
        <v>31</v>
      </c>
      <c r="B12" s="62">
        <v>278</v>
      </c>
      <c r="C12" s="62">
        <v>1929</v>
      </c>
      <c r="D12" s="62">
        <v>1093</v>
      </c>
      <c r="E12" s="62">
        <v>118</v>
      </c>
      <c r="F12" s="62">
        <v>14</v>
      </c>
      <c r="G12" s="62">
        <v>0</v>
      </c>
      <c r="H12" s="62">
        <v>0</v>
      </c>
      <c r="I12" s="62">
        <v>3432</v>
      </c>
    </row>
    <row r="13" spans="1:16" x14ac:dyDescent="0.2">
      <c r="A13" s="62" t="s">
        <v>32</v>
      </c>
      <c r="B13" s="62">
        <v>354</v>
      </c>
      <c r="C13" s="62">
        <v>2270</v>
      </c>
      <c r="D13" s="62">
        <v>1272</v>
      </c>
      <c r="E13" s="62">
        <v>150</v>
      </c>
      <c r="F13" s="62">
        <v>14</v>
      </c>
      <c r="G13" s="62">
        <v>2</v>
      </c>
      <c r="H13" s="62">
        <v>0</v>
      </c>
      <c r="I13" s="62">
        <v>4062</v>
      </c>
    </row>
    <row r="14" spans="1:16" x14ac:dyDescent="0.2">
      <c r="A14" s="62" t="s">
        <v>33</v>
      </c>
      <c r="B14" s="62">
        <v>223</v>
      </c>
      <c r="C14" s="62">
        <v>2241</v>
      </c>
      <c r="D14" s="62">
        <v>1375</v>
      </c>
      <c r="E14" s="62">
        <v>145</v>
      </c>
      <c r="F14" s="62">
        <v>63</v>
      </c>
      <c r="G14" s="62">
        <v>0</v>
      </c>
      <c r="H14" s="62">
        <v>0</v>
      </c>
      <c r="I14" s="62">
        <v>4047</v>
      </c>
    </row>
    <row r="15" spans="1:16" x14ac:dyDescent="0.2">
      <c r="A15" s="62" t="s">
        <v>34</v>
      </c>
      <c r="B15" s="62">
        <v>179</v>
      </c>
      <c r="C15" s="62">
        <v>2195</v>
      </c>
      <c r="D15" s="62">
        <v>1279</v>
      </c>
      <c r="E15" s="62">
        <v>142</v>
      </c>
      <c r="F15" s="62">
        <v>53</v>
      </c>
      <c r="G15" s="62">
        <v>1</v>
      </c>
      <c r="H15" s="62">
        <v>0</v>
      </c>
      <c r="I15" s="62">
        <v>3849</v>
      </c>
    </row>
    <row r="16" spans="1:16" x14ac:dyDescent="0.2">
      <c r="A16" s="62" t="s">
        <v>35</v>
      </c>
      <c r="B16" s="62">
        <v>181</v>
      </c>
      <c r="C16" s="62">
        <v>2238</v>
      </c>
      <c r="D16" s="62">
        <v>1521</v>
      </c>
      <c r="E16" s="62">
        <v>161</v>
      </c>
      <c r="F16" s="62">
        <v>41</v>
      </c>
      <c r="G16" s="62">
        <v>0</v>
      </c>
      <c r="H16" s="62">
        <v>0</v>
      </c>
      <c r="I16" s="62">
        <v>4142</v>
      </c>
    </row>
    <row r="17" spans="1:9" x14ac:dyDescent="0.2">
      <c r="A17" s="62" t="s">
        <v>36</v>
      </c>
      <c r="B17" s="62">
        <v>205</v>
      </c>
      <c r="C17" s="62">
        <v>2436</v>
      </c>
      <c r="D17" s="62">
        <v>1388</v>
      </c>
      <c r="E17" s="62">
        <v>146</v>
      </c>
      <c r="F17" s="62">
        <v>28</v>
      </c>
      <c r="G17" s="62">
        <v>0</v>
      </c>
      <c r="H17" s="62">
        <v>0</v>
      </c>
      <c r="I17" s="62">
        <v>4203</v>
      </c>
    </row>
    <row r="18" spans="1:9" x14ac:dyDescent="0.2">
      <c r="A18" s="62" t="s">
        <v>37</v>
      </c>
      <c r="B18" s="62">
        <v>395</v>
      </c>
      <c r="C18" s="62">
        <v>2014</v>
      </c>
      <c r="D18" s="62">
        <v>1332</v>
      </c>
      <c r="E18" s="62">
        <v>143</v>
      </c>
      <c r="F18" s="62">
        <v>40</v>
      </c>
      <c r="G18" s="62">
        <v>0</v>
      </c>
      <c r="H18" s="62">
        <v>0</v>
      </c>
      <c r="I18" s="62">
        <v>3924</v>
      </c>
    </row>
    <row r="19" spans="1:9" x14ac:dyDescent="0.2">
      <c r="A19" s="62" t="s">
        <v>38</v>
      </c>
      <c r="B19" s="62">
        <v>529</v>
      </c>
      <c r="C19" s="62">
        <v>3189</v>
      </c>
      <c r="D19" s="62">
        <v>1420</v>
      </c>
      <c r="E19" s="62">
        <v>173</v>
      </c>
      <c r="F19" s="62">
        <v>30</v>
      </c>
      <c r="G19" s="62">
        <v>0</v>
      </c>
      <c r="H19" s="62">
        <v>0</v>
      </c>
      <c r="I19" s="62">
        <v>5341</v>
      </c>
    </row>
    <row r="20" spans="1:9" x14ac:dyDescent="0.2">
      <c r="A20" s="62" t="s">
        <v>39</v>
      </c>
      <c r="B20" s="62">
        <v>394</v>
      </c>
      <c r="C20" s="62">
        <v>2516</v>
      </c>
      <c r="D20" s="62">
        <v>1247</v>
      </c>
      <c r="E20" s="62">
        <v>172</v>
      </c>
      <c r="F20" s="62">
        <v>30</v>
      </c>
      <c r="G20" s="62">
        <v>0</v>
      </c>
      <c r="H20" s="62">
        <v>0</v>
      </c>
      <c r="I20" s="62">
        <v>4359</v>
      </c>
    </row>
    <row r="21" spans="1:9" x14ac:dyDescent="0.2">
      <c r="A21" s="62" t="s">
        <v>40</v>
      </c>
      <c r="B21" s="62">
        <v>555</v>
      </c>
      <c r="C21" s="62">
        <v>2670</v>
      </c>
      <c r="D21" s="62">
        <v>1162</v>
      </c>
      <c r="E21" s="62">
        <v>139</v>
      </c>
      <c r="F21" s="62">
        <v>24</v>
      </c>
      <c r="G21" s="62">
        <v>0</v>
      </c>
      <c r="H21" s="62">
        <v>0</v>
      </c>
      <c r="I21" s="62">
        <v>4550</v>
      </c>
    </row>
    <row r="22" spans="1:9" x14ac:dyDescent="0.2">
      <c r="A22" s="62" t="s">
        <v>41</v>
      </c>
      <c r="B22" s="62">
        <v>549</v>
      </c>
      <c r="C22" s="62">
        <v>3240</v>
      </c>
      <c r="D22" s="62">
        <v>1246</v>
      </c>
      <c r="E22" s="62">
        <v>147</v>
      </c>
      <c r="F22" s="62">
        <v>30</v>
      </c>
      <c r="G22" s="62">
        <v>0</v>
      </c>
      <c r="H22" s="62">
        <v>0</v>
      </c>
      <c r="I22" s="62">
        <v>5212</v>
      </c>
    </row>
    <row r="23" spans="1:9" x14ac:dyDescent="0.2">
      <c r="A23" s="62" t="s">
        <v>42</v>
      </c>
      <c r="B23" s="62">
        <v>267</v>
      </c>
      <c r="C23" s="62">
        <v>2891</v>
      </c>
      <c r="D23" s="62">
        <v>840</v>
      </c>
      <c r="E23" s="62">
        <v>170</v>
      </c>
      <c r="F23" s="62">
        <v>25</v>
      </c>
      <c r="G23" s="62">
        <v>0</v>
      </c>
      <c r="H23" s="62">
        <v>0</v>
      </c>
      <c r="I23" s="62">
        <v>4193</v>
      </c>
    </row>
    <row r="24" spans="1:9" x14ac:dyDescent="0.2">
      <c r="A24" s="62" t="s">
        <v>43</v>
      </c>
      <c r="B24" s="62">
        <v>173</v>
      </c>
      <c r="C24" s="62">
        <v>2766</v>
      </c>
      <c r="D24" s="62">
        <v>1069</v>
      </c>
      <c r="E24" s="62">
        <v>113</v>
      </c>
      <c r="F24" s="62">
        <v>22</v>
      </c>
      <c r="G24" s="62">
        <v>0</v>
      </c>
      <c r="H24" s="62">
        <v>0</v>
      </c>
      <c r="I24" s="62">
        <v>4143</v>
      </c>
    </row>
    <row r="25" spans="1:9" x14ac:dyDescent="0.2">
      <c r="A25" s="62" t="s">
        <v>44</v>
      </c>
      <c r="B25" s="62">
        <v>234</v>
      </c>
      <c r="C25" s="62">
        <v>3075</v>
      </c>
      <c r="D25" s="62">
        <v>1243</v>
      </c>
      <c r="E25" s="62">
        <v>156</v>
      </c>
      <c r="F25" s="62">
        <v>29</v>
      </c>
      <c r="G25" s="62">
        <v>0</v>
      </c>
      <c r="H25" s="62">
        <v>0</v>
      </c>
      <c r="I25" s="62">
        <v>4737</v>
      </c>
    </row>
    <row r="26" spans="1:9" x14ac:dyDescent="0.2">
      <c r="A26" s="62" t="s">
        <v>45</v>
      </c>
      <c r="B26" s="62">
        <v>142</v>
      </c>
      <c r="C26" s="62">
        <v>3607</v>
      </c>
      <c r="D26" s="62">
        <v>1298</v>
      </c>
      <c r="E26" s="62">
        <v>144</v>
      </c>
      <c r="F26" s="62">
        <v>23</v>
      </c>
      <c r="G26" s="62">
        <v>0</v>
      </c>
      <c r="H26" s="62">
        <v>1</v>
      </c>
      <c r="I26" s="62">
        <v>5215</v>
      </c>
    </row>
    <row r="27" spans="1:9" x14ac:dyDescent="0.2">
      <c r="A27" s="62" t="s">
        <v>46</v>
      </c>
      <c r="B27" s="62">
        <v>130</v>
      </c>
      <c r="C27" s="62">
        <v>5554</v>
      </c>
      <c r="D27" s="62">
        <v>1044</v>
      </c>
      <c r="E27" s="62">
        <v>42</v>
      </c>
      <c r="F27" s="62">
        <v>21</v>
      </c>
      <c r="G27" s="62">
        <v>0</v>
      </c>
      <c r="H27" s="62">
        <v>0</v>
      </c>
      <c r="I27" s="62">
        <v>6791</v>
      </c>
    </row>
    <row r="28" spans="1:9" x14ac:dyDescent="0.2">
      <c r="A28" s="62" t="s">
        <v>47</v>
      </c>
      <c r="B28" s="62">
        <v>166</v>
      </c>
      <c r="C28" s="62">
        <v>3917</v>
      </c>
      <c r="D28" s="62">
        <v>1295</v>
      </c>
      <c r="E28" s="62">
        <v>40</v>
      </c>
      <c r="F28" s="62">
        <v>39</v>
      </c>
      <c r="G28" s="62">
        <v>0</v>
      </c>
      <c r="H28" s="62">
        <v>0</v>
      </c>
      <c r="I28" s="62">
        <v>5457</v>
      </c>
    </row>
    <row r="29" spans="1:9" x14ac:dyDescent="0.2">
      <c r="A29" s="62" t="s">
        <v>48</v>
      </c>
      <c r="B29" s="62">
        <v>119</v>
      </c>
      <c r="C29" s="62">
        <v>3018</v>
      </c>
      <c r="D29" s="62">
        <v>972</v>
      </c>
      <c r="E29" s="62">
        <v>31</v>
      </c>
      <c r="F29" s="62">
        <v>37</v>
      </c>
      <c r="G29" s="62">
        <v>0</v>
      </c>
      <c r="H29" s="62">
        <v>0</v>
      </c>
      <c r="I29" s="62">
        <v>4177</v>
      </c>
    </row>
    <row r="30" spans="1:9" x14ac:dyDescent="0.2">
      <c r="A30" s="62" t="s">
        <v>49</v>
      </c>
      <c r="B30" s="62">
        <v>152</v>
      </c>
      <c r="C30" s="62">
        <v>2846</v>
      </c>
      <c r="D30" s="62">
        <v>1092</v>
      </c>
      <c r="E30" s="62">
        <v>20</v>
      </c>
      <c r="F30" s="62">
        <v>22</v>
      </c>
      <c r="G30" s="62">
        <v>0</v>
      </c>
      <c r="H30" s="62">
        <v>0</v>
      </c>
      <c r="I30" s="62">
        <v>4132</v>
      </c>
    </row>
    <row r="31" spans="1:9" x14ac:dyDescent="0.2">
      <c r="A31" s="62" t="s">
        <v>50</v>
      </c>
      <c r="B31" s="62">
        <v>144</v>
      </c>
      <c r="C31" s="62">
        <v>3094</v>
      </c>
      <c r="D31" s="62">
        <v>1005</v>
      </c>
      <c r="E31" s="62">
        <v>29</v>
      </c>
      <c r="F31" s="62">
        <v>32</v>
      </c>
      <c r="G31" s="62">
        <v>0</v>
      </c>
      <c r="H31" s="62">
        <v>0</v>
      </c>
      <c r="I31" s="62">
        <v>4304</v>
      </c>
    </row>
    <row r="32" spans="1:9" x14ac:dyDescent="0.2">
      <c r="A32" s="62" t="s">
        <v>51</v>
      </c>
      <c r="B32" s="62">
        <v>82</v>
      </c>
      <c r="C32" s="62">
        <v>2297</v>
      </c>
      <c r="D32" s="62">
        <v>662</v>
      </c>
      <c r="E32" s="62">
        <v>6</v>
      </c>
      <c r="F32" s="62">
        <v>19</v>
      </c>
      <c r="G32" s="62">
        <v>0</v>
      </c>
      <c r="H32" s="62">
        <v>0</v>
      </c>
      <c r="I32" s="62">
        <v>3066</v>
      </c>
    </row>
    <row r="33" spans="1:9" x14ac:dyDescent="0.2">
      <c r="A33" s="62" t="s">
        <v>52</v>
      </c>
      <c r="B33" s="62">
        <v>117</v>
      </c>
      <c r="C33" s="62">
        <v>3154</v>
      </c>
      <c r="D33" s="62">
        <v>765</v>
      </c>
      <c r="E33" s="62">
        <v>54</v>
      </c>
      <c r="F33" s="62">
        <v>15</v>
      </c>
      <c r="G33" s="62">
        <v>0</v>
      </c>
      <c r="H33" s="62">
        <v>0</v>
      </c>
      <c r="I33" s="62">
        <v>4105</v>
      </c>
    </row>
    <row r="34" spans="1:9" x14ac:dyDescent="0.2">
      <c r="A34" s="62" t="s">
        <v>53</v>
      </c>
      <c r="B34" s="62">
        <v>79</v>
      </c>
      <c r="C34" s="62">
        <v>2016</v>
      </c>
      <c r="D34" s="62">
        <v>591</v>
      </c>
      <c r="E34" s="62">
        <v>29</v>
      </c>
      <c r="F34" s="62">
        <v>36</v>
      </c>
      <c r="G34" s="62">
        <v>0</v>
      </c>
      <c r="H34" s="62">
        <v>0</v>
      </c>
      <c r="I34" s="62">
        <v>2751</v>
      </c>
    </row>
    <row r="35" spans="1:9" x14ac:dyDescent="0.2">
      <c r="A35" s="63" t="s">
        <v>54</v>
      </c>
      <c r="B35" s="63">
        <v>85</v>
      </c>
      <c r="C35" s="63">
        <v>1859</v>
      </c>
      <c r="D35" s="63">
        <v>500</v>
      </c>
      <c r="E35" s="63">
        <v>29</v>
      </c>
      <c r="F35" s="63">
        <v>15</v>
      </c>
      <c r="G35" s="63">
        <v>0</v>
      </c>
      <c r="H35" s="63">
        <v>0</v>
      </c>
      <c r="I35" s="63">
        <v>2488</v>
      </c>
    </row>
    <row r="36" spans="1:9" ht="22.5" customHeight="1" x14ac:dyDescent="0.2">
      <c r="A36" s="96" t="s">
        <v>56</v>
      </c>
      <c r="B36" s="96"/>
      <c r="C36" s="96"/>
      <c r="D36" s="96"/>
      <c r="E36" s="96"/>
      <c r="F36" s="96"/>
      <c r="G36" s="96"/>
      <c r="H36" s="96"/>
      <c r="I36" s="96"/>
    </row>
    <row r="37" spans="1:9" x14ac:dyDescent="0.2">
      <c r="A37" s="96" t="s">
        <v>58</v>
      </c>
      <c r="B37" s="96"/>
      <c r="C37" s="96"/>
      <c r="D37" s="96"/>
      <c r="E37" s="96"/>
      <c r="F37" s="96"/>
      <c r="G37" s="96"/>
      <c r="H37" s="96"/>
      <c r="I37" s="96"/>
    </row>
  </sheetData>
  <sheetProtection sheet="1"/>
  <mergeCells count="3">
    <mergeCell ref="B1:E1"/>
    <mergeCell ref="A36:I36"/>
    <mergeCell ref="A37:I37"/>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5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527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64" t="s">
        <v>96</v>
      </c>
      <c r="B10" s="64" t="s">
        <v>228</v>
      </c>
      <c r="C10" s="20" t="s">
        <v>30</v>
      </c>
      <c r="D10" s="20" t="s">
        <v>31</v>
      </c>
      <c r="E10" s="20" t="s">
        <v>42</v>
      </c>
      <c r="F10" s="20" t="s">
        <v>97</v>
      </c>
      <c r="G10" s="20" t="s">
        <v>98</v>
      </c>
    </row>
    <row r="11" spans="1:16" x14ac:dyDescent="0.2">
      <c r="A11" s="96" t="s">
        <v>100</v>
      </c>
      <c r="B11" s="64" t="s">
        <v>324</v>
      </c>
      <c r="C11" s="64">
        <v>1565</v>
      </c>
      <c r="D11" s="64">
        <v>1585</v>
      </c>
      <c r="E11" s="64">
        <v>2414</v>
      </c>
      <c r="F11" s="64">
        <v>1565</v>
      </c>
      <c r="G11" s="64">
        <v>23399</v>
      </c>
    </row>
    <row r="12" spans="1:16" x14ac:dyDescent="0.2">
      <c r="A12" s="96" t="s">
        <v>100</v>
      </c>
      <c r="B12" s="64" t="s">
        <v>350</v>
      </c>
      <c r="C12" s="64">
        <v>327</v>
      </c>
      <c r="D12" s="64">
        <v>355</v>
      </c>
      <c r="E12" s="64">
        <v>267</v>
      </c>
      <c r="F12" s="64">
        <v>327</v>
      </c>
      <c r="G12" s="64">
        <v>4704</v>
      </c>
    </row>
    <row r="13" spans="1:16" x14ac:dyDescent="0.2">
      <c r="A13" s="96" t="s">
        <v>100</v>
      </c>
      <c r="B13" s="64" t="s">
        <v>425</v>
      </c>
      <c r="C13" s="64">
        <v>28</v>
      </c>
      <c r="D13" s="64">
        <v>5</v>
      </c>
      <c r="E13" s="64">
        <v>17</v>
      </c>
      <c r="F13" s="64">
        <v>28</v>
      </c>
      <c r="G13" s="64">
        <v>206</v>
      </c>
    </row>
    <row r="14" spans="1:16" x14ac:dyDescent="0.2">
      <c r="A14" s="96" t="s">
        <v>100</v>
      </c>
      <c r="B14" s="64" t="s">
        <v>325</v>
      </c>
      <c r="C14" s="64">
        <v>16</v>
      </c>
      <c r="D14" s="64">
        <v>20</v>
      </c>
      <c r="E14" s="64">
        <v>8</v>
      </c>
      <c r="F14" s="64">
        <v>16</v>
      </c>
      <c r="G14" s="64">
        <v>251</v>
      </c>
    </row>
    <row r="15" spans="1:16" x14ac:dyDescent="0.2">
      <c r="A15" s="96" t="s">
        <v>100</v>
      </c>
      <c r="B15" s="64" t="s">
        <v>160</v>
      </c>
      <c r="C15" s="64">
        <v>37</v>
      </c>
      <c r="D15" s="64">
        <v>26</v>
      </c>
      <c r="E15" s="64">
        <v>29</v>
      </c>
      <c r="F15" s="64">
        <v>37</v>
      </c>
      <c r="G15" s="64">
        <v>110</v>
      </c>
    </row>
    <row r="16" spans="1:16" x14ac:dyDescent="0.2">
      <c r="A16" s="96" t="s">
        <v>100</v>
      </c>
      <c r="B16" s="64" t="s">
        <v>29</v>
      </c>
      <c r="C16" s="64">
        <v>1973</v>
      </c>
      <c r="D16" s="64">
        <v>1991</v>
      </c>
      <c r="E16" s="64">
        <v>2735</v>
      </c>
      <c r="F16" s="64">
        <v>1973</v>
      </c>
      <c r="G16" s="64">
        <v>28670</v>
      </c>
    </row>
    <row r="17" spans="1:7" x14ac:dyDescent="0.2">
      <c r="A17" s="96" t="s">
        <v>142</v>
      </c>
      <c r="B17" s="64" t="s">
        <v>326</v>
      </c>
      <c r="C17" s="64">
        <v>395</v>
      </c>
      <c r="D17" s="64">
        <v>271</v>
      </c>
      <c r="E17" s="64">
        <v>340</v>
      </c>
      <c r="F17" s="64">
        <v>395</v>
      </c>
      <c r="G17" s="64">
        <v>4681</v>
      </c>
    </row>
    <row r="18" spans="1:7" x14ac:dyDescent="0.2">
      <c r="A18" s="96" t="s">
        <v>142</v>
      </c>
      <c r="B18" s="64" t="s">
        <v>312</v>
      </c>
      <c r="C18" s="64">
        <v>24</v>
      </c>
      <c r="D18" s="64">
        <v>39</v>
      </c>
      <c r="E18" s="64">
        <v>0</v>
      </c>
      <c r="F18" s="64">
        <v>24</v>
      </c>
      <c r="G18" s="64">
        <v>261</v>
      </c>
    </row>
    <row r="19" spans="1:7" x14ac:dyDescent="0.2">
      <c r="A19" s="96" t="s">
        <v>142</v>
      </c>
      <c r="B19" s="64" t="s">
        <v>160</v>
      </c>
      <c r="C19" s="64">
        <v>22</v>
      </c>
      <c r="D19" s="64">
        <v>21</v>
      </c>
      <c r="E19" s="64">
        <v>0</v>
      </c>
      <c r="F19" s="64">
        <v>22</v>
      </c>
      <c r="G19" s="64">
        <v>163</v>
      </c>
    </row>
    <row r="20" spans="1:7" x14ac:dyDescent="0.2">
      <c r="A20" s="96" t="s">
        <v>142</v>
      </c>
      <c r="B20" s="64" t="s">
        <v>29</v>
      </c>
      <c r="C20" s="64">
        <v>441</v>
      </c>
      <c r="D20" s="64">
        <v>331</v>
      </c>
      <c r="E20" s="64">
        <v>340</v>
      </c>
      <c r="F20" s="64">
        <v>441</v>
      </c>
      <c r="G20" s="64">
        <v>5105</v>
      </c>
    </row>
    <row r="21" spans="1:7" x14ac:dyDescent="0.2">
      <c r="A21" s="96" t="s">
        <v>144</v>
      </c>
      <c r="B21" s="64" t="s">
        <v>328</v>
      </c>
      <c r="C21" s="64">
        <v>204</v>
      </c>
      <c r="D21" s="64">
        <v>182</v>
      </c>
      <c r="E21" s="64">
        <v>166</v>
      </c>
      <c r="F21" s="64">
        <v>204</v>
      </c>
      <c r="G21" s="64">
        <v>2236</v>
      </c>
    </row>
    <row r="22" spans="1:7" x14ac:dyDescent="0.2">
      <c r="A22" s="96" t="s">
        <v>144</v>
      </c>
      <c r="B22" s="64" t="s">
        <v>528</v>
      </c>
      <c r="C22" s="64">
        <v>23</v>
      </c>
      <c r="D22" s="64">
        <v>17</v>
      </c>
      <c r="E22" s="64">
        <v>4</v>
      </c>
      <c r="F22" s="64">
        <v>23</v>
      </c>
      <c r="G22" s="64">
        <v>299</v>
      </c>
    </row>
    <row r="23" spans="1:7" x14ac:dyDescent="0.2">
      <c r="A23" s="96" t="s">
        <v>144</v>
      </c>
      <c r="B23" s="64" t="s">
        <v>314</v>
      </c>
      <c r="C23" s="64">
        <v>13</v>
      </c>
      <c r="D23" s="64">
        <v>12</v>
      </c>
      <c r="E23" s="64">
        <v>33</v>
      </c>
      <c r="F23" s="64">
        <v>13</v>
      </c>
      <c r="G23" s="64">
        <v>300</v>
      </c>
    </row>
    <row r="24" spans="1:7" x14ac:dyDescent="0.2">
      <c r="A24" s="96" t="s">
        <v>144</v>
      </c>
      <c r="B24" s="64" t="s">
        <v>160</v>
      </c>
      <c r="C24" s="64">
        <v>18</v>
      </c>
      <c r="D24" s="64">
        <v>8</v>
      </c>
      <c r="E24" s="64">
        <v>18</v>
      </c>
      <c r="F24" s="64">
        <v>18</v>
      </c>
      <c r="G24" s="64">
        <v>289</v>
      </c>
    </row>
    <row r="25" spans="1:7" x14ac:dyDescent="0.2">
      <c r="A25" s="96" t="s">
        <v>144</v>
      </c>
      <c r="B25" s="64" t="s">
        <v>29</v>
      </c>
      <c r="C25" s="64">
        <v>258</v>
      </c>
      <c r="D25" s="64">
        <v>219</v>
      </c>
      <c r="E25" s="64">
        <v>221</v>
      </c>
      <c r="F25" s="64">
        <v>258</v>
      </c>
      <c r="G25" s="64">
        <v>3124</v>
      </c>
    </row>
    <row r="26" spans="1:7" x14ac:dyDescent="0.2">
      <c r="A26" s="96" t="s">
        <v>112</v>
      </c>
      <c r="B26" s="64" t="s">
        <v>258</v>
      </c>
      <c r="C26" s="64">
        <v>129</v>
      </c>
      <c r="D26" s="64">
        <v>165</v>
      </c>
      <c r="E26" s="64">
        <v>167</v>
      </c>
      <c r="F26" s="64">
        <v>129</v>
      </c>
      <c r="G26" s="64">
        <v>2480</v>
      </c>
    </row>
    <row r="27" spans="1:7" x14ac:dyDescent="0.2">
      <c r="A27" s="96" t="s">
        <v>112</v>
      </c>
      <c r="B27" s="64" t="s">
        <v>331</v>
      </c>
      <c r="C27" s="64">
        <v>93</v>
      </c>
      <c r="D27" s="64">
        <v>139</v>
      </c>
      <c r="E27" s="64">
        <v>188</v>
      </c>
      <c r="F27" s="64">
        <v>93</v>
      </c>
      <c r="G27" s="64">
        <v>2287</v>
      </c>
    </row>
    <row r="28" spans="1:7" x14ac:dyDescent="0.2">
      <c r="A28" s="96" t="s">
        <v>112</v>
      </c>
      <c r="B28" s="64" t="s">
        <v>29</v>
      </c>
      <c r="C28" s="64">
        <v>222</v>
      </c>
      <c r="D28" s="64">
        <v>304</v>
      </c>
      <c r="E28" s="64">
        <v>355</v>
      </c>
      <c r="F28" s="64">
        <v>222</v>
      </c>
      <c r="G28" s="64">
        <v>4767</v>
      </c>
    </row>
    <row r="29" spans="1:7" x14ac:dyDescent="0.2">
      <c r="A29" s="96" t="s">
        <v>126</v>
      </c>
      <c r="B29" s="64" t="s">
        <v>358</v>
      </c>
      <c r="C29" s="64">
        <v>131</v>
      </c>
      <c r="D29" s="64">
        <v>161</v>
      </c>
      <c r="E29" s="64">
        <v>57</v>
      </c>
      <c r="F29" s="64">
        <v>131</v>
      </c>
      <c r="G29" s="64">
        <v>1701</v>
      </c>
    </row>
    <row r="30" spans="1:7" x14ac:dyDescent="0.2">
      <c r="A30" s="96" t="s">
        <v>126</v>
      </c>
      <c r="B30" s="64" t="s">
        <v>401</v>
      </c>
      <c r="C30" s="64">
        <v>21</v>
      </c>
      <c r="D30" s="64">
        <v>36</v>
      </c>
      <c r="E30" s="64">
        <v>13</v>
      </c>
      <c r="F30" s="64">
        <v>21</v>
      </c>
      <c r="G30" s="64">
        <v>273</v>
      </c>
    </row>
    <row r="31" spans="1:7" x14ac:dyDescent="0.2">
      <c r="A31" s="96" t="s">
        <v>126</v>
      </c>
      <c r="B31" s="64" t="s">
        <v>160</v>
      </c>
      <c r="C31" s="64">
        <v>1</v>
      </c>
      <c r="D31" s="64">
        <v>7</v>
      </c>
      <c r="E31" s="64">
        <v>1</v>
      </c>
      <c r="F31" s="64">
        <v>1</v>
      </c>
      <c r="G31" s="64">
        <v>43</v>
      </c>
    </row>
    <row r="32" spans="1:7" x14ac:dyDescent="0.2">
      <c r="A32" s="96" t="s">
        <v>126</v>
      </c>
      <c r="B32" s="64" t="s">
        <v>29</v>
      </c>
      <c r="C32" s="64">
        <v>153</v>
      </c>
      <c r="D32" s="64">
        <v>204</v>
      </c>
      <c r="E32" s="64">
        <v>71</v>
      </c>
      <c r="F32" s="64">
        <v>153</v>
      </c>
      <c r="G32" s="64">
        <v>2017</v>
      </c>
    </row>
    <row r="33" spans="1:7" x14ac:dyDescent="0.2">
      <c r="A33" s="96" t="s">
        <v>154</v>
      </c>
      <c r="B33" s="64" t="s">
        <v>349</v>
      </c>
      <c r="C33" s="64">
        <v>92</v>
      </c>
      <c r="D33" s="64">
        <v>45</v>
      </c>
      <c r="E33" s="64">
        <v>20</v>
      </c>
      <c r="F33" s="64">
        <v>92</v>
      </c>
      <c r="G33" s="64">
        <v>832</v>
      </c>
    </row>
    <row r="34" spans="1:7" x14ac:dyDescent="0.2">
      <c r="A34" s="96" t="s">
        <v>154</v>
      </c>
      <c r="B34" s="64" t="s">
        <v>160</v>
      </c>
      <c r="C34" s="64">
        <v>2</v>
      </c>
      <c r="D34" s="64">
        <v>3</v>
      </c>
      <c r="E34" s="64">
        <v>4</v>
      </c>
      <c r="F34" s="64">
        <v>2</v>
      </c>
      <c r="G34" s="64">
        <v>19</v>
      </c>
    </row>
    <row r="35" spans="1:7" x14ac:dyDescent="0.2">
      <c r="A35" s="96" t="s">
        <v>154</v>
      </c>
      <c r="B35" s="64" t="s">
        <v>29</v>
      </c>
      <c r="C35" s="64">
        <v>94</v>
      </c>
      <c r="D35" s="64">
        <v>48</v>
      </c>
      <c r="E35" s="64">
        <v>24</v>
      </c>
      <c r="F35" s="64">
        <v>94</v>
      </c>
      <c r="G35" s="64">
        <v>851</v>
      </c>
    </row>
    <row r="36" spans="1:7" x14ac:dyDescent="0.2">
      <c r="A36" s="96" t="s">
        <v>175</v>
      </c>
      <c r="B36" s="64" t="s">
        <v>360</v>
      </c>
      <c r="C36" s="64">
        <v>86</v>
      </c>
      <c r="D36" s="64">
        <v>94</v>
      </c>
      <c r="E36" s="64">
        <v>110</v>
      </c>
      <c r="F36" s="64">
        <v>86</v>
      </c>
      <c r="G36" s="64">
        <v>1717</v>
      </c>
    </row>
    <row r="37" spans="1:7" x14ac:dyDescent="0.2">
      <c r="A37" s="96" t="s">
        <v>175</v>
      </c>
      <c r="B37" s="64" t="s">
        <v>160</v>
      </c>
      <c r="C37" s="64">
        <v>4</v>
      </c>
      <c r="D37" s="64">
        <v>0</v>
      </c>
      <c r="E37" s="64">
        <v>0</v>
      </c>
      <c r="F37" s="64">
        <v>4</v>
      </c>
      <c r="G37" s="64">
        <v>14</v>
      </c>
    </row>
    <row r="38" spans="1:7" x14ac:dyDescent="0.2">
      <c r="A38" s="96" t="s">
        <v>175</v>
      </c>
      <c r="B38" s="64" t="s">
        <v>29</v>
      </c>
      <c r="C38" s="64">
        <v>90</v>
      </c>
      <c r="D38" s="64">
        <v>94</v>
      </c>
      <c r="E38" s="64">
        <v>110</v>
      </c>
      <c r="F38" s="64">
        <v>90</v>
      </c>
      <c r="G38" s="64">
        <v>1731</v>
      </c>
    </row>
    <row r="39" spans="1:7" x14ac:dyDescent="0.2">
      <c r="A39" s="96" t="s">
        <v>110</v>
      </c>
      <c r="B39" s="64" t="s">
        <v>327</v>
      </c>
      <c r="C39" s="64">
        <v>74</v>
      </c>
      <c r="D39" s="64">
        <v>53</v>
      </c>
      <c r="E39" s="64">
        <v>49</v>
      </c>
      <c r="F39" s="64">
        <v>74</v>
      </c>
      <c r="G39" s="64">
        <v>974</v>
      </c>
    </row>
    <row r="40" spans="1:7" x14ac:dyDescent="0.2">
      <c r="A40" s="96" t="s">
        <v>110</v>
      </c>
      <c r="B40" s="64" t="s">
        <v>160</v>
      </c>
      <c r="C40" s="64">
        <v>0</v>
      </c>
      <c r="D40" s="64">
        <v>0</v>
      </c>
      <c r="E40" s="64">
        <v>0</v>
      </c>
      <c r="F40" s="64">
        <v>0</v>
      </c>
      <c r="G40" s="64">
        <v>2</v>
      </c>
    </row>
    <row r="41" spans="1:7" x14ac:dyDescent="0.2">
      <c r="A41" s="96" t="s">
        <v>110</v>
      </c>
      <c r="B41" s="64" t="s">
        <v>29</v>
      </c>
      <c r="C41" s="64">
        <v>74</v>
      </c>
      <c r="D41" s="64">
        <v>53</v>
      </c>
      <c r="E41" s="64">
        <v>49</v>
      </c>
      <c r="F41" s="64">
        <v>74</v>
      </c>
      <c r="G41" s="64">
        <v>976</v>
      </c>
    </row>
    <row r="42" spans="1:7" x14ac:dyDescent="0.2">
      <c r="A42" s="96" t="s">
        <v>130</v>
      </c>
      <c r="B42" s="64" t="s">
        <v>529</v>
      </c>
      <c r="C42" s="64">
        <v>10</v>
      </c>
      <c r="D42" s="64">
        <v>3</v>
      </c>
      <c r="E42" s="64">
        <v>14</v>
      </c>
      <c r="F42" s="64">
        <v>10</v>
      </c>
      <c r="G42" s="64">
        <v>126</v>
      </c>
    </row>
    <row r="43" spans="1:7" x14ac:dyDescent="0.2">
      <c r="A43" s="96" t="s">
        <v>130</v>
      </c>
      <c r="B43" s="64" t="s">
        <v>160</v>
      </c>
      <c r="C43" s="64">
        <v>54</v>
      </c>
      <c r="D43" s="64">
        <v>38</v>
      </c>
      <c r="E43" s="64">
        <v>24</v>
      </c>
      <c r="F43" s="64">
        <v>54</v>
      </c>
      <c r="G43" s="64">
        <v>355</v>
      </c>
    </row>
    <row r="44" spans="1:7" x14ac:dyDescent="0.2">
      <c r="A44" s="96" t="s">
        <v>130</v>
      </c>
      <c r="B44" s="64" t="s">
        <v>29</v>
      </c>
      <c r="C44" s="64">
        <v>64</v>
      </c>
      <c r="D44" s="64">
        <v>41</v>
      </c>
      <c r="E44" s="64">
        <v>38</v>
      </c>
      <c r="F44" s="64">
        <v>64</v>
      </c>
      <c r="G44" s="64">
        <v>481</v>
      </c>
    </row>
    <row r="45" spans="1:7" x14ac:dyDescent="0.2">
      <c r="A45" s="96" t="s">
        <v>150</v>
      </c>
      <c r="B45" s="64" t="s">
        <v>405</v>
      </c>
      <c r="C45" s="64">
        <v>18</v>
      </c>
      <c r="D45" s="64">
        <v>25</v>
      </c>
      <c r="E45" s="64">
        <v>39</v>
      </c>
      <c r="F45" s="64">
        <v>18</v>
      </c>
      <c r="G45" s="64">
        <v>298</v>
      </c>
    </row>
    <row r="46" spans="1:7" x14ac:dyDescent="0.2">
      <c r="A46" s="96" t="s">
        <v>150</v>
      </c>
      <c r="B46" s="64" t="s">
        <v>160</v>
      </c>
      <c r="C46" s="64">
        <v>16</v>
      </c>
      <c r="D46" s="64">
        <v>7</v>
      </c>
      <c r="E46" s="64">
        <v>29</v>
      </c>
      <c r="F46" s="64">
        <v>16</v>
      </c>
      <c r="G46" s="64">
        <v>200</v>
      </c>
    </row>
    <row r="47" spans="1:7" x14ac:dyDescent="0.2">
      <c r="A47" s="96" t="s">
        <v>150</v>
      </c>
      <c r="B47" s="64" t="s">
        <v>29</v>
      </c>
      <c r="C47" s="64">
        <v>34</v>
      </c>
      <c r="D47" s="64">
        <v>32</v>
      </c>
      <c r="E47" s="64">
        <v>68</v>
      </c>
      <c r="F47" s="64">
        <v>34</v>
      </c>
      <c r="G47" s="64">
        <v>498</v>
      </c>
    </row>
    <row r="48" spans="1:7" x14ac:dyDescent="0.2">
      <c r="A48" s="96" t="s">
        <v>321</v>
      </c>
      <c r="B48" s="64" t="s">
        <v>29</v>
      </c>
      <c r="C48" s="64">
        <v>136</v>
      </c>
      <c r="D48" s="64">
        <v>115</v>
      </c>
      <c r="E48" s="64">
        <v>182</v>
      </c>
      <c r="F48" s="64">
        <v>136</v>
      </c>
      <c r="G48" s="64">
        <v>2440</v>
      </c>
    </row>
    <row r="49" spans="1:7" x14ac:dyDescent="0.2">
      <c r="A49" s="97" t="s">
        <v>29</v>
      </c>
      <c r="B49" s="65" t="s">
        <v>29</v>
      </c>
      <c r="C49" s="65">
        <v>3539</v>
      </c>
      <c r="D49" s="65">
        <v>3432</v>
      </c>
      <c r="E49" s="65">
        <v>4193</v>
      </c>
      <c r="F49" s="65">
        <v>3539</v>
      </c>
      <c r="G49" s="65">
        <v>50660</v>
      </c>
    </row>
    <row r="50" spans="1:7" x14ac:dyDescent="0.2">
      <c r="A50" s="96" t="s">
        <v>58</v>
      </c>
      <c r="B50" s="96"/>
      <c r="C50" s="96"/>
      <c r="D50" s="96"/>
      <c r="E50" s="96"/>
      <c r="F50" s="96"/>
      <c r="G50" s="96"/>
    </row>
    <row r="51" spans="1:7" x14ac:dyDescent="0.2">
      <c r="A51" s="64"/>
      <c r="B51" s="64"/>
      <c r="C51" s="64"/>
      <c r="D51" s="64"/>
      <c r="E51" s="64"/>
      <c r="F51" s="64"/>
      <c r="G51" s="64"/>
    </row>
  </sheetData>
  <sheetProtection sheet="1"/>
  <mergeCells count="14">
    <mergeCell ref="A45:A47"/>
    <mergeCell ref="A48"/>
    <mergeCell ref="A49"/>
    <mergeCell ref="A50:G50"/>
    <mergeCell ref="A29:A32"/>
    <mergeCell ref="A33:A35"/>
    <mergeCell ref="A36:A38"/>
    <mergeCell ref="A39:A41"/>
    <mergeCell ref="A42:A44"/>
    <mergeCell ref="B1:E1"/>
    <mergeCell ref="A11:A16"/>
    <mergeCell ref="A17:A20"/>
    <mergeCell ref="A21:A25"/>
    <mergeCell ref="A26:A28"/>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531</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66" t="s">
        <v>95</v>
      </c>
      <c r="B10" s="66" t="s">
        <v>96</v>
      </c>
      <c r="C10" s="20" t="s">
        <v>30</v>
      </c>
      <c r="D10" s="20" t="s">
        <v>31</v>
      </c>
      <c r="E10" s="20" t="s">
        <v>42</v>
      </c>
      <c r="F10" s="20" t="s">
        <v>97</v>
      </c>
      <c r="G10" s="20" t="s">
        <v>98</v>
      </c>
    </row>
    <row r="11" spans="1:16" x14ac:dyDescent="0.2">
      <c r="A11" s="66" t="s">
        <v>99</v>
      </c>
      <c r="B11" s="66" t="s">
        <v>532</v>
      </c>
      <c r="C11" s="66">
        <v>1119</v>
      </c>
      <c r="D11" s="66">
        <v>1260</v>
      </c>
      <c r="E11" s="66">
        <v>1235</v>
      </c>
      <c r="F11" s="66">
        <v>1119</v>
      </c>
      <c r="G11" s="66">
        <v>11909</v>
      </c>
    </row>
    <row r="12" spans="1:16" x14ac:dyDescent="0.2">
      <c r="A12" s="66" t="s">
        <v>101</v>
      </c>
      <c r="B12" s="66" t="s">
        <v>533</v>
      </c>
      <c r="C12" s="66">
        <v>806</v>
      </c>
      <c r="D12" s="66">
        <v>602</v>
      </c>
      <c r="E12" s="66">
        <v>700</v>
      </c>
      <c r="F12" s="66">
        <v>806</v>
      </c>
      <c r="G12" s="66">
        <v>8764</v>
      </c>
    </row>
    <row r="13" spans="1:16" x14ac:dyDescent="0.2">
      <c r="A13" s="66" t="s">
        <v>103</v>
      </c>
      <c r="B13" s="66" t="s">
        <v>534</v>
      </c>
      <c r="C13" s="66">
        <v>386</v>
      </c>
      <c r="D13" s="66">
        <v>4</v>
      </c>
      <c r="E13" s="66">
        <v>399</v>
      </c>
      <c r="F13" s="66">
        <v>386</v>
      </c>
      <c r="G13" s="66">
        <v>1904</v>
      </c>
    </row>
    <row r="14" spans="1:16" x14ac:dyDescent="0.2">
      <c r="A14" s="66" t="s">
        <v>105</v>
      </c>
      <c r="B14" s="66" t="s">
        <v>535</v>
      </c>
      <c r="C14" s="66">
        <v>356</v>
      </c>
      <c r="D14" s="66">
        <v>333</v>
      </c>
      <c r="E14" s="66">
        <v>490</v>
      </c>
      <c r="F14" s="66">
        <v>356</v>
      </c>
      <c r="G14" s="66">
        <v>4893</v>
      </c>
    </row>
    <row r="15" spans="1:16" x14ac:dyDescent="0.2">
      <c r="A15" s="66" t="s">
        <v>107</v>
      </c>
      <c r="B15" s="66" t="s">
        <v>536</v>
      </c>
      <c r="C15" s="66">
        <v>313</v>
      </c>
      <c r="D15" s="66">
        <v>311</v>
      </c>
      <c r="E15" s="66">
        <v>360</v>
      </c>
      <c r="F15" s="66">
        <v>313</v>
      </c>
      <c r="G15" s="66">
        <v>3172</v>
      </c>
    </row>
    <row r="16" spans="1:16" x14ac:dyDescent="0.2">
      <c r="A16" s="66" t="s">
        <v>109</v>
      </c>
      <c r="B16" s="66" t="s">
        <v>537</v>
      </c>
      <c r="C16" s="66">
        <v>291</v>
      </c>
      <c r="D16" s="66">
        <v>13</v>
      </c>
      <c r="E16" s="66">
        <v>17</v>
      </c>
      <c r="F16" s="66">
        <v>291</v>
      </c>
      <c r="G16" s="66">
        <v>931</v>
      </c>
    </row>
    <row r="17" spans="1:7" x14ac:dyDescent="0.2">
      <c r="A17" s="66" t="s">
        <v>111</v>
      </c>
      <c r="B17" s="66" t="s">
        <v>538</v>
      </c>
      <c r="C17" s="66">
        <v>275</v>
      </c>
      <c r="D17" s="66">
        <v>202</v>
      </c>
      <c r="E17" s="66">
        <v>218</v>
      </c>
      <c r="F17" s="66">
        <v>275</v>
      </c>
      <c r="G17" s="66">
        <v>3568</v>
      </c>
    </row>
    <row r="18" spans="1:7" x14ac:dyDescent="0.2">
      <c r="A18" s="66" t="s">
        <v>113</v>
      </c>
      <c r="B18" s="66" t="s">
        <v>539</v>
      </c>
      <c r="C18" s="66">
        <v>215</v>
      </c>
      <c r="D18" s="66">
        <v>2</v>
      </c>
      <c r="E18" s="66">
        <v>0</v>
      </c>
      <c r="F18" s="66">
        <v>215</v>
      </c>
      <c r="G18" s="66">
        <v>716</v>
      </c>
    </row>
    <row r="19" spans="1:7" x14ac:dyDescent="0.2">
      <c r="A19" s="66" t="s">
        <v>115</v>
      </c>
      <c r="B19" s="66" t="s">
        <v>540</v>
      </c>
      <c r="C19" s="66">
        <v>208</v>
      </c>
      <c r="D19" s="66">
        <v>76</v>
      </c>
      <c r="E19" s="66">
        <v>227</v>
      </c>
      <c r="F19" s="66">
        <v>208</v>
      </c>
      <c r="G19" s="66">
        <v>1534</v>
      </c>
    </row>
    <row r="20" spans="1:7" x14ac:dyDescent="0.2">
      <c r="A20" s="66" t="s">
        <v>117</v>
      </c>
      <c r="B20" s="66" t="s">
        <v>541</v>
      </c>
      <c r="C20" s="66">
        <v>203</v>
      </c>
      <c r="D20" s="66">
        <v>85</v>
      </c>
      <c r="E20" s="66">
        <v>264</v>
      </c>
      <c r="F20" s="66">
        <v>203</v>
      </c>
      <c r="G20" s="66">
        <v>1683</v>
      </c>
    </row>
    <row r="21" spans="1:7" x14ac:dyDescent="0.2">
      <c r="A21" s="66" t="s">
        <v>119</v>
      </c>
      <c r="B21" s="66" t="s">
        <v>542</v>
      </c>
      <c r="C21" s="66">
        <v>192</v>
      </c>
      <c r="D21" s="66">
        <v>248</v>
      </c>
      <c r="E21" s="66">
        <v>95</v>
      </c>
      <c r="F21" s="66">
        <v>192</v>
      </c>
      <c r="G21" s="66">
        <v>1757</v>
      </c>
    </row>
    <row r="22" spans="1:7" x14ac:dyDescent="0.2">
      <c r="A22" s="66" t="s">
        <v>121</v>
      </c>
      <c r="B22" s="66" t="s">
        <v>543</v>
      </c>
      <c r="C22" s="66">
        <v>183</v>
      </c>
      <c r="D22" s="66">
        <v>0</v>
      </c>
      <c r="E22" s="66">
        <v>0</v>
      </c>
      <c r="F22" s="66">
        <v>183</v>
      </c>
      <c r="G22" s="66">
        <v>183</v>
      </c>
    </row>
    <row r="23" spans="1:7" x14ac:dyDescent="0.2">
      <c r="A23" s="66" t="s">
        <v>123</v>
      </c>
      <c r="B23" s="66" t="s">
        <v>544</v>
      </c>
      <c r="C23" s="66">
        <v>158</v>
      </c>
      <c r="D23" s="66">
        <v>124</v>
      </c>
      <c r="E23" s="66">
        <v>126</v>
      </c>
      <c r="F23" s="66">
        <v>158</v>
      </c>
      <c r="G23" s="66">
        <v>2064</v>
      </c>
    </row>
    <row r="24" spans="1:7" x14ac:dyDescent="0.2">
      <c r="A24" s="66" t="s">
        <v>125</v>
      </c>
      <c r="B24" s="66" t="s">
        <v>545</v>
      </c>
      <c r="C24" s="66">
        <v>144</v>
      </c>
      <c r="D24" s="66">
        <v>177</v>
      </c>
      <c r="E24" s="66">
        <v>118</v>
      </c>
      <c r="F24" s="66">
        <v>144</v>
      </c>
      <c r="G24" s="66">
        <v>1970</v>
      </c>
    </row>
    <row r="25" spans="1:7" x14ac:dyDescent="0.2">
      <c r="A25" s="66" t="s">
        <v>127</v>
      </c>
      <c r="B25" s="66" t="s">
        <v>546</v>
      </c>
      <c r="C25" s="66">
        <v>137</v>
      </c>
      <c r="D25" s="66">
        <v>83</v>
      </c>
      <c r="E25" s="66">
        <v>127</v>
      </c>
      <c r="F25" s="66">
        <v>137</v>
      </c>
      <c r="G25" s="66">
        <v>960</v>
      </c>
    </row>
    <row r="26" spans="1:7" x14ac:dyDescent="0.2">
      <c r="A26" s="66" t="s">
        <v>129</v>
      </c>
      <c r="B26" s="66" t="s">
        <v>547</v>
      </c>
      <c r="C26" s="66">
        <v>133</v>
      </c>
      <c r="D26" s="66">
        <v>53</v>
      </c>
      <c r="E26" s="66">
        <v>72</v>
      </c>
      <c r="F26" s="66">
        <v>133</v>
      </c>
      <c r="G26" s="66">
        <v>828</v>
      </c>
    </row>
    <row r="27" spans="1:7" x14ac:dyDescent="0.2">
      <c r="A27" s="66" t="s">
        <v>131</v>
      </c>
      <c r="B27" s="66" t="s">
        <v>548</v>
      </c>
      <c r="C27" s="66">
        <v>122</v>
      </c>
      <c r="D27" s="66">
        <v>136</v>
      </c>
      <c r="E27" s="66">
        <v>112</v>
      </c>
      <c r="F27" s="66">
        <v>122</v>
      </c>
      <c r="G27" s="66">
        <v>1670</v>
      </c>
    </row>
    <row r="28" spans="1:7" x14ac:dyDescent="0.2">
      <c r="A28" s="66" t="s">
        <v>133</v>
      </c>
      <c r="B28" s="66" t="s">
        <v>549</v>
      </c>
      <c r="C28" s="66">
        <v>111</v>
      </c>
      <c r="D28" s="66">
        <v>209</v>
      </c>
      <c r="E28" s="66">
        <v>146</v>
      </c>
      <c r="F28" s="66">
        <v>111</v>
      </c>
      <c r="G28" s="66">
        <v>1779</v>
      </c>
    </row>
    <row r="29" spans="1:7" x14ac:dyDescent="0.2">
      <c r="A29" s="66" t="s">
        <v>135</v>
      </c>
      <c r="B29" s="66" t="s">
        <v>550</v>
      </c>
      <c r="C29" s="66">
        <v>97</v>
      </c>
      <c r="D29" s="66">
        <v>168</v>
      </c>
      <c r="E29" s="66">
        <v>0</v>
      </c>
      <c r="F29" s="66">
        <v>97</v>
      </c>
      <c r="G29" s="66">
        <v>852</v>
      </c>
    </row>
    <row r="30" spans="1:7" x14ac:dyDescent="0.2">
      <c r="A30" s="66" t="s">
        <v>137</v>
      </c>
      <c r="B30" s="66" t="s">
        <v>551</v>
      </c>
      <c r="C30" s="66">
        <v>90</v>
      </c>
      <c r="D30" s="66">
        <v>126</v>
      </c>
      <c r="E30" s="66">
        <v>84</v>
      </c>
      <c r="F30" s="66">
        <v>90</v>
      </c>
      <c r="G30" s="66">
        <v>1614</v>
      </c>
    </row>
    <row r="31" spans="1:7" x14ac:dyDescent="0.2">
      <c r="A31" s="66" t="s">
        <v>139</v>
      </c>
      <c r="B31" s="66" t="s">
        <v>552</v>
      </c>
      <c r="C31" s="66">
        <v>4397</v>
      </c>
      <c r="D31" s="66">
        <v>4813</v>
      </c>
      <c r="E31" s="66">
        <v>4944</v>
      </c>
      <c r="F31" s="66">
        <v>4397</v>
      </c>
      <c r="G31" s="66">
        <v>64563</v>
      </c>
    </row>
    <row r="32" spans="1:7" x14ac:dyDescent="0.2">
      <c r="A32" s="67" t="s">
        <v>29</v>
      </c>
      <c r="B32" s="67" t="s">
        <v>161</v>
      </c>
      <c r="C32" s="67">
        <v>9936</v>
      </c>
      <c r="D32" s="67">
        <v>9025</v>
      </c>
      <c r="E32" s="67">
        <v>9734</v>
      </c>
      <c r="F32" s="67">
        <v>9936</v>
      </c>
      <c r="G32" s="67">
        <v>117314</v>
      </c>
    </row>
    <row r="33" spans="1:7" ht="22.5" customHeight="1" x14ac:dyDescent="0.2">
      <c r="A33" s="96" t="s">
        <v>553</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2"/>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555</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68" t="s">
        <v>556</v>
      </c>
      <c r="B10" s="20" t="s">
        <v>30</v>
      </c>
      <c r="C10" s="20" t="s">
        <v>31</v>
      </c>
      <c r="D10" s="20" t="s">
        <v>42</v>
      </c>
      <c r="E10" s="20" t="s">
        <v>97</v>
      </c>
      <c r="F10" s="20" t="s">
        <v>98</v>
      </c>
    </row>
    <row r="11" spans="1:16" x14ac:dyDescent="0.2">
      <c r="A11" s="68" t="s">
        <v>557</v>
      </c>
      <c r="B11" s="68">
        <v>5352</v>
      </c>
      <c r="C11" s="68">
        <v>4807</v>
      </c>
      <c r="D11" s="68">
        <v>5339</v>
      </c>
      <c r="E11" s="68">
        <v>5352</v>
      </c>
      <c r="F11" s="68">
        <v>59092</v>
      </c>
    </row>
    <row r="12" spans="1:16" x14ac:dyDescent="0.2">
      <c r="A12" s="68" t="s">
        <v>558</v>
      </c>
      <c r="B12" s="68">
        <v>2002</v>
      </c>
      <c r="C12" s="68">
        <v>1713</v>
      </c>
      <c r="D12" s="68">
        <v>1599</v>
      </c>
      <c r="E12" s="68">
        <v>2002</v>
      </c>
      <c r="F12" s="68">
        <v>23708</v>
      </c>
    </row>
    <row r="13" spans="1:16" x14ac:dyDescent="0.2">
      <c r="A13" s="68" t="s">
        <v>559</v>
      </c>
      <c r="B13" s="68">
        <v>945</v>
      </c>
      <c r="C13" s="68">
        <v>849</v>
      </c>
      <c r="D13" s="68">
        <v>946</v>
      </c>
      <c r="E13" s="68">
        <v>945</v>
      </c>
      <c r="F13" s="68">
        <v>11967</v>
      </c>
    </row>
    <row r="14" spans="1:16" x14ac:dyDescent="0.2">
      <c r="A14" s="68" t="s">
        <v>560</v>
      </c>
      <c r="B14" s="68">
        <v>1017</v>
      </c>
      <c r="C14" s="68">
        <v>1017</v>
      </c>
      <c r="D14" s="68">
        <v>1125</v>
      </c>
      <c r="E14" s="68">
        <v>1017</v>
      </c>
      <c r="F14" s="68">
        <v>13533</v>
      </c>
    </row>
    <row r="15" spans="1:16" x14ac:dyDescent="0.2">
      <c r="A15" s="68" t="s">
        <v>561</v>
      </c>
      <c r="B15" s="68">
        <v>333</v>
      </c>
      <c r="C15" s="68">
        <v>274</v>
      </c>
      <c r="D15" s="68">
        <v>369</v>
      </c>
      <c r="E15" s="68">
        <v>333</v>
      </c>
      <c r="F15" s="68">
        <v>4411</v>
      </c>
    </row>
    <row r="16" spans="1:16" x14ac:dyDescent="0.2">
      <c r="A16" s="68" t="s">
        <v>562</v>
      </c>
      <c r="B16" s="68">
        <v>168</v>
      </c>
      <c r="C16" s="68">
        <v>125</v>
      </c>
      <c r="D16" s="68">
        <v>171</v>
      </c>
      <c r="E16" s="68">
        <v>168</v>
      </c>
      <c r="F16" s="68">
        <v>2017</v>
      </c>
    </row>
    <row r="17" spans="1:6" x14ac:dyDescent="0.2">
      <c r="A17" s="68" t="s">
        <v>563</v>
      </c>
      <c r="B17" s="68">
        <v>54</v>
      </c>
      <c r="C17" s="68">
        <v>121</v>
      </c>
      <c r="D17" s="68">
        <v>68</v>
      </c>
      <c r="E17" s="68">
        <v>54</v>
      </c>
      <c r="F17" s="68">
        <v>1350</v>
      </c>
    </row>
    <row r="18" spans="1:6" x14ac:dyDescent="0.2">
      <c r="A18" s="68" t="s">
        <v>564</v>
      </c>
      <c r="B18" s="68">
        <v>30</v>
      </c>
      <c r="C18" s="68">
        <v>73</v>
      </c>
      <c r="D18" s="68">
        <v>16</v>
      </c>
      <c r="E18" s="68">
        <v>30</v>
      </c>
      <c r="F18" s="68">
        <v>644</v>
      </c>
    </row>
    <row r="19" spans="1:6" x14ac:dyDescent="0.2">
      <c r="A19" s="68" t="s">
        <v>565</v>
      </c>
      <c r="B19" s="68">
        <v>35</v>
      </c>
      <c r="C19" s="68">
        <v>46</v>
      </c>
      <c r="D19" s="68">
        <v>101</v>
      </c>
      <c r="E19" s="68">
        <v>35</v>
      </c>
      <c r="F19" s="68">
        <v>592</v>
      </c>
    </row>
    <row r="20" spans="1:6" x14ac:dyDescent="0.2">
      <c r="A20" s="69" t="s">
        <v>29</v>
      </c>
      <c r="B20" s="69">
        <v>9936</v>
      </c>
      <c r="C20" s="69">
        <v>9025</v>
      </c>
      <c r="D20" s="69">
        <v>9734</v>
      </c>
      <c r="E20" s="69">
        <v>9936</v>
      </c>
      <c r="F20" s="69">
        <v>117314</v>
      </c>
    </row>
    <row r="21" spans="1:6" ht="22.5" customHeight="1" x14ac:dyDescent="0.2">
      <c r="A21" s="96" t="s">
        <v>553</v>
      </c>
      <c r="B21" s="96"/>
      <c r="C21" s="96"/>
      <c r="D21" s="96"/>
      <c r="E21" s="96"/>
      <c r="F21" s="96"/>
    </row>
    <row r="22" spans="1:6" x14ac:dyDescent="0.2">
      <c r="A22" s="96" t="s">
        <v>58</v>
      </c>
      <c r="B22" s="96"/>
      <c r="C22" s="96"/>
      <c r="D22" s="96"/>
      <c r="E22" s="96"/>
      <c r="F22" s="96"/>
    </row>
  </sheetData>
  <sheetProtection sheet="1"/>
  <mergeCells count="3">
    <mergeCell ref="B1:E1"/>
    <mergeCell ref="A21:F21"/>
    <mergeCell ref="A22:F22"/>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567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70" t="s">
        <v>95</v>
      </c>
      <c r="B10" s="70" t="s">
        <v>96</v>
      </c>
      <c r="C10" s="20" t="s">
        <v>30</v>
      </c>
      <c r="D10" s="20" t="s">
        <v>31</v>
      </c>
      <c r="E10" s="20" t="s">
        <v>42</v>
      </c>
      <c r="F10" s="20" t="s">
        <v>97</v>
      </c>
      <c r="G10" s="20" t="s">
        <v>98</v>
      </c>
    </row>
    <row r="11" spans="1:16" x14ac:dyDescent="0.2">
      <c r="A11" s="70" t="s">
        <v>99</v>
      </c>
      <c r="B11" s="70" t="s">
        <v>568</v>
      </c>
      <c r="C11" s="70">
        <v>74</v>
      </c>
      <c r="D11" s="70">
        <v>12</v>
      </c>
      <c r="E11" s="70">
        <v>149</v>
      </c>
      <c r="F11" s="70">
        <v>74</v>
      </c>
      <c r="G11" s="70">
        <v>720</v>
      </c>
    </row>
    <row r="12" spans="1:16" x14ac:dyDescent="0.2">
      <c r="A12" s="70" t="s">
        <v>101</v>
      </c>
      <c r="B12" s="70" t="s">
        <v>569</v>
      </c>
      <c r="C12" s="70">
        <v>72</v>
      </c>
      <c r="D12" s="70">
        <v>56</v>
      </c>
      <c r="E12" s="70">
        <v>188</v>
      </c>
      <c r="F12" s="70">
        <v>72</v>
      </c>
      <c r="G12" s="70">
        <v>2018</v>
      </c>
    </row>
    <row r="13" spans="1:16" x14ac:dyDescent="0.2">
      <c r="A13" s="70" t="s">
        <v>103</v>
      </c>
      <c r="B13" s="70" t="s">
        <v>570</v>
      </c>
      <c r="C13" s="70">
        <v>71</v>
      </c>
      <c r="D13" s="70">
        <v>118</v>
      </c>
      <c r="E13" s="70">
        <v>183</v>
      </c>
      <c r="F13" s="70">
        <v>71</v>
      </c>
      <c r="G13" s="70">
        <v>2068</v>
      </c>
    </row>
    <row r="14" spans="1:16" x14ac:dyDescent="0.2">
      <c r="A14" s="70" t="s">
        <v>105</v>
      </c>
      <c r="B14" s="70" t="s">
        <v>571</v>
      </c>
      <c r="C14" s="70">
        <v>39</v>
      </c>
      <c r="D14" s="70">
        <v>4</v>
      </c>
      <c r="E14" s="70">
        <v>55</v>
      </c>
      <c r="F14" s="70">
        <v>39</v>
      </c>
      <c r="G14" s="70">
        <v>848</v>
      </c>
    </row>
    <row r="15" spans="1:16" x14ac:dyDescent="0.2">
      <c r="A15" s="70" t="s">
        <v>107</v>
      </c>
      <c r="B15" s="70" t="s">
        <v>572</v>
      </c>
      <c r="C15" s="70">
        <v>39</v>
      </c>
      <c r="D15" s="70">
        <v>25</v>
      </c>
      <c r="E15" s="70">
        <v>18</v>
      </c>
      <c r="F15" s="70">
        <v>39</v>
      </c>
      <c r="G15" s="70">
        <v>407</v>
      </c>
    </row>
    <row r="16" spans="1:16" x14ac:dyDescent="0.2">
      <c r="A16" s="70" t="s">
        <v>109</v>
      </c>
      <c r="B16" s="70" t="s">
        <v>573</v>
      </c>
      <c r="C16" s="70">
        <v>38</v>
      </c>
      <c r="D16" s="70">
        <v>49</v>
      </c>
      <c r="E16" s="70">
        <v>52</v>
      </c>
      <c r="F16" s="70">
        <v>38</v>
      </c>
      <c r="G16" s="70">
        <v>703</v>
      </c>
    </row>
    <row r="17" spans="1:7" x14ac:dyDescent="0.2">
      <c r="A17" s="70" t="s">
        <v>111</v>
      </c>
      <c r="B17" s="70" t="s">
        <v>574</v>
      </c>
      <c r="C17" s="70">
        <v>33</v>
      </c>
      <c r="D17" s="70">
        <v>23</v>
      </c>
      <c r="E17" s="70">
        <v>40</v>
      </c>
      <c r="F17" s="70">
        <v>33</v>
      </c>
      <c r="G17" s="70">
        <v>417</v>
      </c>
    </row>
    <row r="18" spans="1:7" x14ac:dyDescent="0.2">
      <c r="A18" s="70" t="s">
        <v>113</v>
      </c>
      <c r="B18" s="70" t="s">
        <v>575</v>
      </c>
      <c r="C18" s="70">
        <v>31</v>
      </c>
      <c r="D18" s="70">
        <v>20</v>
      </c>
      <c r="E18" s="70">
        <v>56</v>
      </c>
      <c r="F18" s="70">
        <v>31</v>
      </c>
      <c r="G18" s="70">
        <v>465</v>
      </c>
    </row>
    <row r="19" spans="1:7" x14ac:dyDescent="0.2">
      <c r="A19" s="70" t="s">
        <v>115</v>
      </c>
      <c r="B19" s="70" t="s">
        <v>576</v>
      </c>
      <c r="C19" s="70">
        <v>28</v>
      </c>
      <c r="D19" s="70">
        <v>24</v>
      </c>
      <c r="E19" s="70">
        <v>52</v>
      </c>
      <c r="F19" s="70">
        <v>28</v>
      </c>
      <c r="G19" s="70">
        <v>347</v>
      </c>
    </row>
    <row r="20" spans="1:7" x14ac:dyDescent="0.2">
      <c r="A20" s="70" t="s">
        <v>117</v>
      </c>
      <c r="B20" s="70" t="s">
        <v>577</v>
      </c>
      <c r="C20" s="70">
        <v>26</v>
      </c>
      <c r="D20" s="70">
        <v>11</v>
      </c>
      <c r="E20" s="70">
        <v>20</v>
      </c>
      <c r="F20" s="70">
        <v>26</v>
      </c>
      <c r="G20" s="70">
        <v>271</v>
      </c>
    </row>
    <row r="21" spans="1:7" x14ac:dyDescent="0.2">
      <c r="A21" s="70" t="s">
        <v>119</v>
      </c>
      <c r="B21" s="70" t="s">
        <v>578</v>
      </c>
      <c r="C21" s="70">
        <v>22</v>
      </c>
      <c r="D21" s="70">
        <v>7</v>
      </c>
      <c r="E21" s="70">
        <v>9</v>
      </c>
      <c r="F21" s="70">
        <v>22</v>
      </c>
      <c r="G21" s="70">
        <v>176</v>
      </c>
    </row>
    <row r="22" spans="1:7" x14ac:dyDescent="0.2">
      <c r="A22" s="70" t="s">
        <v>121</v>
      </c>
      <c r="B22" s="70" t="s">
        <v>579</v>
      </c>
      <c r="C22" s="70">
        <v>21</v>
      </c>
      <c r="D22" s="70">
        <v>21</v>
      </c>
      <c r="E22" s="70">
        <v>33</v>
      </c>
      <c r="F22" s="70">
        <v>21</v>
      </c>
      <c r="G22" s="70">
        <v>496</v>
      </c>
    </row>
    <row r="23" spans="1:7" x14ac:dyDescent="0.2">
      <c r="A23" s="70" t="s">
        <v>123</v>
      </c>
      <c r="B23" s="70" t="s">
        <v>580</v>
      </c>
      <c r="C23" s="70">
        <v>19</v>
      </c>
      <c r="D23" s="70">
        <v>0</v>
      </c>
      <c r="E23" s="70">
        <v>7</v>
      </c>
      <c r="F23" s="70">
        <v>19</v>
      </c>
      <c r="G23" s="70">
        <v>273</v>
      </c>
    </row>
    <row r="24" spans="1:7" x14ac:dyDescent="0.2">
      <c r="A24" s="70" t="s">
        <v>125</v>
      </c>
      <c r="B24" s="70" t="s">
        <v>581</v>
      </c>
      <c r="C24" s="70">
        <v>18</v>
      </c>
      <c r="D24" s="70">
        <v>10</v>
      </c>
      <c r="E24" s="70">
        <v>5</v>
      </c>
      <c r="F24" s="70">
        <v>18</v>
      </c>
      <c r="G24" s="70">
        <v>116</v>
      </c>
    </row>
    <row r="25" spans="1:7" x14ac:dyDescent="0.2">
      <c r="A25" s="70" t="s">
        <v>127</v>
      </c>
      <c r="B25" s="70" t="s">
        <v>582</v>
      </c>
      <c r="C25" s="70">
        <v>16</v>
      </c>
      <c r="D25" s="70">
        <v>10</v>
      </c>
      <c r="E25" s="70">
        <v>10</v>
      </c>
      <c r="F25" s="70">
        <v>16</v>
      </c>
      <c r="G25" s="70">
        <v>247</v>
      </c>
    </row>
    <row r="26" spans="1:7" x14ac:dyDescent="0.2">
      <c r="A26" s="70" t="s">
        <v>129</v>
      </c>
      <c r="B26" s="70" t="s">
        <v>583</v>
      </c>
      <c r="C26" s="70">
        <v>15</v>
      </c>
      <c r="D26" s="70">
        <v>10</v>
      </c>
      <c r="E26" s="70">
        <v>4</v>
      </c>
      <c r="F26" s="70">
        <v>15</v>
      </c>
      <c r="G26" s="70">
        <v>179</v>
      </c>
    </row>
    <row r="27" spans="1:7" x14ac:dyDescent="0.2">
      <c r="A27" s="70" t="s">
        <v>131</v>
      </c>
      <c r="B27" s="70" t="s">
        <v>584</v>
      </c>
      <c r="C27" s="70">
        <v>14</v>
      </c>
      <c r="D27" s="70">
        <v>0</v>
      </c>
      <c r="E27" s="70">
        <v>30</v>
      </c>
      <c r="F27" s="70">
        <v>14</v>
      </c>
      <c r="G27" s="70">
        <v>220</v>
      </c>
    </row>
    <row r="28" spans="1:7" x14ac:dyDescent="0.2">
      <c r="A28" s="70" t="s">
        <v>133</v>
      </c>
      <c r="B28" s="70" t="s">
        <v>585</v>
      </c>
      <c r="C28" s="70">
        <v>14</v>
      </c>
      <c r="D28" s="70">
        <v>16</v>
      </c>
      <c r="E28" s="70">
        <v>37</v>
      </c>
      <c r="F28" s="70">
        <v>14</v>
      </c>
      <c r="G28" s="70">
        <v>376</v>
      </c>
    </row>
    <row r="29" spans="1:7" x14ac:dyDescent="0.2">
      <c r="A29" s="70" t="s">
        <v>135</v>
      </c>
      <c r="B29" s="70" t="s">
        <v>586</v>
      </c>
      <c r="C29" s="70">
        <v>14</v>
      </c>
      <c r="D29" s="70">
        <v>5</v>
      </c>
      <c r="E29" s="70">
        <v>29</v>
      </c>
      <c r="F29" s="70">
        <v>14</v>
      </c>
      <c r="G29" s="70">
        <v>199</v>
      </c>
    </row>
    <row r="30" spans="1:7" x14ac:dyDescent="0.2">
      <c r="A30" s="70" t="s">
        <v>137</v>
      </c>
      <c r="B30" s="70" t="s">
        <v>587</v>
      </c>
      <c r="C30" s="70">
        <v>14</v>
      </c>
      <c r="D30" s="70">
        <v>5</v>
      </c>
      <c r="E30" s="70">
        <v>7</v>
      </c>
      <c r="F30" s="70">
        <v>14</v>
      </c>
      <c r="G30" s="70">
        <v>194</v>
      </c>
    </row>
    <row r="31" spans="1:7" x14ac:dyDescent="0.2">
      <c r="A31" s="70" t="s">
        <v>139</v>
      </c>
      <c r="B31" s="70" t="s">
        <v>552</v>
      </c>
      <c r="C31" s="70">
        <v>373</v>
      </c>
      <c r="D31" s="70">
        <v>440</v>
      </c>
      <c r="E31" s="70">
        <v>651</v>
      </c>
      <c r="F31" s="70">
        <v>373</v>
      </c>
      <c r="G31" s="70">
        <v>7289</v>
      </c>
    </row>
    <row r="32" spans="1:7" x14ac:dyDescent="0.2">
      <c r="A32" s="71" t="s">
        <v>29</v>
      </c>
      <c r="B32" s="71" t="s">
        <v>161</v>
      </c>
      <c r="C32" s="71">
        <v>991</v>
      </c>
      <c r="D32" s="71">
        <v>866</v>
      </c>
      <c r="E32" s="71">
        <v>1635</v>
      </c>
      <c r="F32" s="71">
        <v>991</v>
      </c>
      <c r="G32" s="71">
        <v>18029</v>
      </c>
    </row>
    <row r="33" spans="1:7" ht="22.5" customHeight="1" x14ac:dyDescent="0.2">
      <c r="A33" s="96" t="s">
        <v>588</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590</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72" t="s">
        <v>591</v>
      </c>
      <c r="B10" s="20" t="s">
        <v>30</v>
      </c>
      <c r="C10" s="20" t="s">
        <v>31</v>
      </c>
      <c r="D10" s="20" t="s">
        <v>42</v>
      </c>
      <c r="E10" s="20" t="s">
        <v>97</v>
      </c>
      <c r="F10" s="20" t="s">
        <v>98</v>
      </c>
    </row>
    <row r="11" spans="1:16" x14ac:dyDescent="0.2">
      <c r="A11" s="72" t="s">
        <v>592</v>
      </c>
      <c r="B11" s="72">
        <v>4</v>
      </c>
      <c r="C11" s="72">
        <v>8</v>
      </c>
      <c r="D11" s="72">
        <v>13</v>
      </c>
      <c r="E11" s="72">
        <v>4</v>
      </c>
      <c r="F11" s="72">
        <v>96</v>
      </c>
    </row>
    <row r="12" spans="1:16" x14ac:dyDescent="0.2">
      <c r="A12" s="72" t="s">
        <v>593</v>
      </c>
      <c r="B12" s="72">
        <v>29</v>
      </c>
      <c r="C12" s="72">
        <v>36</v>
      </c>
      <c r="D12" s="72">
        <v>29</v>
      </c>
      <c r="E12" s="72">
        <v>29</v>
      </c>
      <c r="F12" s="72">
        <v>444</v>
      </c>
    </row>
    <row r="13" spans="1:16" x14ac:dyDescent="0.2">
      <c r="A13" s="72" t="s">
        <v>594</v>
      </c>
      <c r="B13" s="72">
        <v>7</v>
      </c>
      <c r="C13" s="72">
        <v>16</v>
      </c>
      <c r="D13" s="72">
        <v>13</v>
      </c>
      <c r="E13" s="72">
        <v>7</v>
      </c>
      <c r="F13" s="72">
        <v>121</v>
      </c>
    </row>
    <row r="14" spans="1:16" x14ac:dyDescent="0.2">
      <c r="A14" s="72" t="s">
        <v>595</v>
      </c>
      <c r="B14" s="72">
        <v>69</v>
      </c>
      <c r="C14" s="72">
        <v>57</v>
      </c>
      <c r="D14" s="72">
        <v>102</v>
      </c>
      <c r="E14" s="72">
        <v>69</v>
      </c>
      <c r="F14" s="72">
        <v>1232</v>
      </c>
    </row>
    <row r="15" spans="1:16" x14ac:dyDescent="0.2">
      <c r="A15" s="72" t="s">
        <v>596</v>
      </c>
      <c r="B15" s="72">
        <v>68</v>
      </c>
      <c r="C15" s="72">
        <v>62</v>
      </c>
      <c r="D15" s="72">
        <v>119</v>
      </c>
      <c r="E15" s="72">
        <v>68</v>
      </c>
      <c r="F15" s="72">
        <v>1453</v>
      </c>
    </row>
    <row r="16" spans="1:16" x14ac:dyDescent="0.2">
      <c r="A16" s="72" t="s">
        <v>597</v>
      </c>
      <c r="B16" s="72">
        <v>31</v>
      </c>
      <c r="C16" s="72">
        <v>24</v>
      </c>
      <c r="D16" s="72">
        <v>15</v>
      </c>
      <c r="E16" s="72">
        <v>31</v>
      </c>
      <c r="F16" s="72">
        <v>561</v>
      </c>
    </row>
    <row r="17" spans="1:6" x14ac:dyDescent="0.2">
      <c r="A17" s="72" t="s">
        <v>598</v>
      </c>
      <c r="B17" s="72">
        <v>52</v>
      </c>
      <c r="C17" s="72">
        <v>54</v>
      </c>
      <c r="D17" s="72">
        <v>86</v>
      </c>
      <c r="E17" s="72">
        <v>52</v>
      </c>
      <c r="F17" s="72">
        <v>1233</v>
      </c>
    </row>
    <row r="18" spans="1:6" x14ac:dyDescent="0.2">
      <c r="A18" s="72" t="s">
        <v>599</v>
      </c>
      <c r="B18" s="72">
        <v>279</v>
      </c>
      <c r="C18" s="72">
        <v>253</v>
      </c>
      <c r="D18" s="72">
        <v>642</v>
      </c>
      <c r="E18" s="72">
        <v>279</v>
      </c>
      <c r="F18" s="72">
        <v>5966</v>
      </c>
    </row>
    <row r="19" spans="1:6" x14ac:dyDescent="0.2">
      <c r="A19" s="72" t="s">
        <v>600</v>
      </c>
      <c r="B19" s="72">
        <v>234</v>
      </c>
      <c r="C19" s="72">
        <v>194</v>
      </c>
      <c r="D19" s="72">
        <v>287</v>
      </c>
      <c r="E19" s="72">
        <v>234</v>
      </c>
      <c r="F19" s="72">
        <v>3590</v>
      </c>
    </row>
    <row r="20" spans="1:6" x14ac:dyDescent="0.2">
      <c r="A20" s="72" t="s">
        <v>601</v>
      </c>
      <c r="B20" s="72">
        <v>176</v>
      </c>
      <c r="C20" s="72">
        <v>142</v>
      </c>
      <c r="D20" s="72">
        <v>278</v>
      </c>
      <c r="E20" s="72">
        <v>176</v>
      </c>
      <c r="F20" s="72">
        <v>2704</v>
      </c>
    </row>
    <row r="21" spans="1:6" x14ac:dyDescent="0.2">
      <c r="A21" s="72" t="s">
        <v>602</v>
      </c>
      <c r="B21" s="72">
        <v>6</v>
      </c>
      <c r="C21" s="72">
        <v>8</v>
      </c>
      <c r="D21" s="72">
        <v>12</v>
      </c>
      <c r="E21" s="72">
        <v>6</v>
      </c>
      <c r="F21" s="72">
        <v>146</v>
      </c>
    </row>
    <row r="22" spans="1:6" x14ac:dyDescent="0.2">
      <c r="A22" s="72" t="s">
        <v>603</v>
      </c>
      <c r="B22" s="72">
        <v>22</v>
      </c>
      <c r="C22" s="72">
        <v>4</v>
      </c>
      <c r="D22" s="72">
        <v>26</v>
      </c>
      <c r="E22" s="72">
        <v>22</v>
      </c>
      <c r="F22" s="72">
        <v>351</v>
      </c>
    </row>
    <row r="23" spans="1:6" x14ac:dyDescent="0.2">
      <c r="A23" s="72" t="s">
        <v>604</v>
      </c>
      <c r="B23" s="72">
        <v>14</v>
      </c>
      <c r="C23" s="72">
        <v>8</v>
      </c>
      <c r="D23" s="72">
        <v>13</v>
      </c>
      <c r="E23" s="72">
        <v>14</v>
      </c>
      <c r="F23" s="72">
        <v>132</v>
      </c>
    </row>
    <row r="24" spans="1:6" x14ac:dyDescent="0.2">
      <c r="A24" s="73" t="s">
        <v>29</v>
      </c>
      <c r="B24" s="73">
        <v>991</v>
      </c>
      <c r="C24" s="73">
        <v>866</v>
      </c>
      <c r="D24" s="73">
        <v>1635</v>
      </c>
      <c r="E24" s="73">
        <v>991</v>
      </c>
      <c r="F24" s="73">
        <v>18029</v>
      </c>
    </row>
    <row r="25" spans="1:6" ht="22.5" customHeight="1" x14ac:dyDescent="0.2">
      <c r="A25" s="96" t="s">
        <v>588</v>
      </c>
      <c r="B25" s="96"/>
      <c r="C25" s="96"/>
      <c r="D25" s="96"/>
      <c r="E25" s="96"/>
      <c r="F25" s="96"/>
    </row>
    <row r="26" spans="1:6" x14ac:dyDescent="0.2">
      <c r="A26" s="96" t="s">
        <v>58</v>
      </c>
      <c r="B26" s="96"/>
      <c r="C26" s="96"/>
      <c r="D26" s="96"/>
      <c r="E26" s="96"/>
      <c r="F26" s="96"/>
    </row>
  </sheetData>
  <sheetProtection sheet="1"/>
  <mergeCells count="3">
    <mergeCell ref="B1:E1"/>
    <mergeCell ref="A25:F25"/>
    <mergeCell ref="A26:F26"/>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606</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74" t="s">
        <v>95</v>
      </c>
      <c r="B10" s="74" t="s">
        <v>96</v>
      </c>
      <c r="C10" s="20" t="s">
        <v>30</v>
      </c>
      <c r="D10" s="20" t="s">
        <v>31</v>
      </c>
      <c r="E10" s="20" t="s">
        <v>42</v>
      </c>
      <c r="F10" s="20" t="s">
        <v>97</v>
      </c>
      <c r="G10" s="20" t="s">
        <v>98</v>
      </c>
    </row>
    <row r="11" spans="1:16" x14ac:dyDescent="0.2">
      <c r="A11" s="74" t="s">
        <v>99</v>
      </c>
      <c r="B11" s="74" t="s">
        <v>607</v>
      </c>
      <c r="C11" s="74">
        <v>297</v>
      </c>
      <c r="D11" s="74">
        <v>151</v>
      </c>
      <c r="E11" s="74">
        <v>154</v>
      </c>
      <c r="F11" s="74">
        <v>297</v>
      </c>
      <c r="G11" s="74">
        <v>2698</v>
      </c>
    </row>
    <row r="12" spans="1:16" x14ac:dyDescent="0.2">
      <c r="A12" s="74" t="s">
        <v>101</v>
      </c>
      <c r="B12" s="74" t="s">
        <v>608</v>
      </c>
      <c r="C12" s="74">
        <v>289</v>
      </c>
      <c r="D12" s="74">
        <v>392</v>
      </c>
      <c r="E12" s="74">
        <v>380</v>
      </c>
      <c r="F12" s="74">
        <v>289</v>
      </c>
      <c r="G12" s="74">
        <v>6786</v>
      </c>
    </row>
    <row r="13" spans="1:16" x14ac:dyDescent="0.2">
      <c r="A13" s="74" t="s">
        <v>103</v>
      </c>
      <c r="B13" s="74" t="s">
        <v>609</v>
      </c>
      <c r="C13" s="74">
        <v>241</v>
      </c>
      <c r="D13" s="74">
        <v>205</v>
      </c>
      <c r="E13" s="74">
        <v>356</v>
      </c>
      <c r="F13" s="74">
        <v>241</v>
      </c>
      <c r="G13" s="74">
        <v>2534</v>
      </c>
    </row>
    <row r="14" spans="1:16" x14ac:dyDescent="0.2">
      <c r="A14" s="74" t="s">
        <v>105</v>
      </c>
      <c r="B14" s="74" t="s">
        <v>610</v>
      </c>
      <c r="C14" s="74">
        <v>129</v>
      </c>
      <c r="D14" s="74">
        <v>166</v>
      </c>
      <c r="E14" s="74">
        <v>143</v>
      </c>
      <c r="F14" s="74">
        <v>129</v>
      </c>
      <c r="G14" s="74">
        <v>1997</v>
      </c>
    </row>
    <row r="15" spans="1:16" x14ac:dyDescent="0.2">
      <c r="A15" s="74" t="s">
        <v>107</v>
      </c>
      <c r="B15" s="74" t="s">
        <v>611</v>
      </c>
      <c r="C15" s="74">
        <v>115</v>
      </c>
      <c r="D15" s="74">
        <v>202</v>
      </c>
      <c r="E15" s="74">
        <v>221</v>
      </c>
      <c r="F15" s="74">
        <v>115</v>
      </c>
      <c r="G15" s="74">
        <v>2838</v>
      </c>
    </row>
    <row r="16" spans="1:16" x14ac:dyDescent="0.2">
      <c r="A16" s="74" t="s">
        <v>109</v>
      </c>
      <c r="B16" s="74" t="s">
        <v>612</v>
      </c>
      <c r="C16" s="74">
        <v>93</v>
      </c>
      <c r="D16" s="74">
        <v>88</v>
      </c>
      <c r="E16" s="74">
        <v>108</v>
      </c>
      <c r="F16" s="74">
        <v>93</v>
      </c>
      <c r="G16" s="74">
        <v>1837</v>
      </c>
    </row>
    <row r="17" spans="1:7" x14ac:dyDescent="0.2">
      <c r="A17" s="74" t="s">
        <v>111</v>
      </c>
      <c r="B17" s="74" t="s">
        <v>613</v>
      </c>
      <c r="C17" s="74">
        <v>78</v>
      </c>
      <c r="D17" s="74">
        <v>77</v>
      </c>
      <c r="E17" s="74">
        <v>71</v>
      </c>
      <c r="F17" s="74">
        <v>78</v>
      </c>
      <c r="G17" s="74">
        <v>931</v>
      </c>
    </row>
    <row r="18" spans="1:7" x14ac:dyDescent="0.2">
      <c r="A18" s="74" t="s">
        <v>113</v>
      </c>
      <c r="B18" s="74" t="s">
        <v>614</v>
      </c>
      <c r="C18" s="74">
        <v>77</v>
      </c>
      <c r="D18" s="74">
        <v>16</v>
      </c>
      <c r="E18" s="74">
        <v>73</v>
      </c>
      <c r="F18" s="74">
        <v>77</v>
      </c>
      <c r="G18" s="74">
        <v>772</v>
      </c>
    </row>
    <row r="19" spans="1:7" x14ac:dyDescent="0.2">
      <c r="A19" s="74" t="s">
        <v>115</v>
      </c>
      <c r="B19" s="74" t="s">
        <v>615</v>
      </c>
      <c r="C19" s="74">
        <v>52</v>
      </c>
      <c r="D19" s="74">
        <v>54</v>
      </c>
      <c r="E19" s="74">
        <v>36</v>
      </c>
      <c r="F19" s="74">
        <v>52</v>
      </c>
      <c r="G19" s="74">
        <v>691</v>
      </c>
    </row>
    <row r="20" spans="1:7" x14ac:dyDescent="0.2">
      <c r="A20" s="74" t="s">
        <v>117</v>
      </c>
      <c r="B20" s="74" t="s">
        <v>616</v>
      </c>
      <c r="C20" s="74">
        <v>52</v>
      </c>
      <c r="D20" s="74">
        <v>31</v>
      </c>
      <c r="E20" s="74">
        <v>24</v>
      </c>
      <c r="F20" s="74">
        <v>52</v>
      </c>
      <c r="G20" s="74">
        <v>789</v>
      </c>
    </row>
    <row r="21" spans="1:7" x14ac:dyDescent="0.2">
      <c r="A21" s="74" t="s">
        <v>119</v>
      </c>
      <c r="B21" s="74" t="s">
        <v>617</v>
      </c>
      <c r="C21" s="74">
        <v>50</v>
      </c>
      <c r="D21" s="74">
        <v>64</v>
      </c>
      <c r="E21" s="74">
        <v>3</v>
      </c>
      <c r="F21" s="74">
        <v>50</v>
      </c>
      <c r="G21" s="74">
        <v>315</v>
      </c>
    </row>
    <row r="22" spans="1:7" x14ac:dyDescent="0.2">
      <c r="A22" s="74" t="s">
        <v>121</v>
      </c>
      <c r="B22" s="74" t="s">
        <v>618</v>
      </c>
      <c r="C22" s="74">
        <v>45</v>
      </c>
      <c r="D22" s="74">
        <v>30</v>
      </c>
      <c r="E22" s="74">
        <v>0</v>
      </c>
      <c r="F22" s="74">
        <v>45</v>
      </c>
      <c r="G22" s="74">
        <v>224</v>
      </c>
    </row>
    <row r="23" spans="1:7" x14ac:dyDescent="0.2">
      <c r="A23" s="74" t="s">
        <v>123</v>
      </c>
      <c r="B23" s="74" t="s">
        <v>619</v>
      </c>
      <c r="C23" s="74">
        <v>43</v>
      </c>
      <c r="D23" s="74">
        <v>20</v>
      </c>
      <c r="E23" s="74">
        <v>40</v>
      </c>
      <c r="F23" s="74">
        <v>43</v>
      </c>
      <c r="G23" s="74">
        <v>740</v>
      </c>
    </row>
    <row r="24" spans="1:7" x14ac:dyDescent="0.2">
      <c r="A24" s="74" t="s">
        <v>125</v>
      </c>
      <c r="B24" s="74" t="s">
        <v>620</v>
      </c>
      <c r="C24" s="74">
        <v>39</v>
      </c>
      <c r="D24" s="74">
        <v>58</v>
      </c>
      <c r="E24" s="74">
        <v>15</v>
      </c>
      <c r="F24" s="74">
        <v>39</v>
      </c>
      <c r="G24" s="74">
        <v>628</v>
      </c>
    </row>
    <row r="25" spans="1:7" x14ac:dyDescent="0.2">
      <c r="A25" s="74" t="s">
        <v>127</v>
      </c>
      <c r="B25" s="74" t="s">
        <v>621</v>
      </c>
      <c r="C25" s="74">
        <v>37</v>
      </c>
      <c r="D25" s="74">
        <v>7</v>
      </c>
      <c r="E25" s="74">
        <v>43</v>
      </c>
      <c r="F25" s="74">
        <v>37</v>
      </c>
      <c r="G25" s="74">
        <v>577</v>
      </c>
    </row>
    <row r="26" spans="1:7" x14ac:dyDescent="0.2">
      <c r="A26" s="74" t="s">
        <v>129</v>
      </c>
      <c r="B26" s="74" t="s">
        <v>622</v>
      </c>
      <c r="C26" s="74">
        <v>34</v>
      </c>
      <c r="D26" s="74">
        <v>74</v>
      </c>
      <c r="E26" s="74">
        <v>23</v>
      </c>
      <c r="F26" s="74">
        <v>34</v>
      </c>
      <c r="G26" s="74">
        <v>1029</v>
      </c>
    </row>
    <row r="27" spans="1:7" x14ac:dyDescent="0.2">
      <c r="A27" s="74" t="s">
        <v>131</v>
      </c>
      <c r="B27" s="74" t="s">
        <v>623</v>
      </c>
      <c r="C27" s="74">
        <v>33</v>
      </c>
      <c r="D27" s="74">
        <v>36</v>
      </c>
      <c r="E27" s="74">
        <v>92</v>
      </c>
      <c r="F27" s="74">
        <v>33</v>
      </c>
      <c r="G27" s="74">
        <v>907</v>
      </c>
    </row>
    <row r="28" spans="1:7" x14ac:dyDescent="0.2">
      <c r="A28" s="74" t="s">
        <v>133</v>
      </c>
      <c r="B28" s="74" t="s">
        <v>624</v>
      </c>
      <c r="C28" s="74">
        <v>28</v>
      </c>
      <c r="D28" s="74">
        <v>14</v>
      </c>
      <c r="E28" s="74">
        <v>38</v>
      </c>
      <c r="F28" s="74">
        <v>28</v>
      </c>
      <c r="G28" s="74">
        <v>273</v>
      </c>
    </row>
    <row r="29" spans="1:7" x14ac:dyDescent="0.2">
      <c r="A29" s="74" t="s">
        <v>135</v>
      </c>
      <c r="B29" s="74" t="s">
        <v>625</v>
      </c>
      <c r="C29" s="74">
        <v>27</v>
      </c>
      <c r="D29" s="74">
        <v>37</v>
      </c>
      <c r="E29" s="74">
        <v>0</v>
      </c>
      <c r="F29" s="74">
        <v>27</v>
      </c>
      <c r="G29" s="74">
        <v>386</v>
      </c>
    </row>
    <row r="30" spans="1:7" x14ac:dyDescent="0.2">
      <c r="A30" s="74" t="s">
        <v>137</v>
      </c>
      <c r="B30" s="74" t="s">
        <v>626</v>
      </c>
      <c r="C30" s="74">
        <v>26</v>
      </c>
      <c r="D30" s="74">
        <v>9</v>
      </c>
      <c r="E30" s="74">
        <v>10</v>
      </c>
      <c r="F30" s="74">
        <v>26</v>
      </c>
      <c r="G30" s="74">
        <v>495</v>
      </c>
    </row>
    <row r="31" spans="1:7" x14ac:dyDescent="0.2">
      <c r="A31" s="74" t="s">
        <v>139</v>
      </c>
      <c r="B31" s="74" t="s">
        <v>552</v>
      </c>
      <c r="C31" s="74">
        <v>602</v>
      </c>
      <c r="D31" s="74">
        <v>1239</v>
      </c>
      <c r="E31" s="74">
        <v>904</v>
      </c>
      <c r="F31" s="74">
        <v>602</v>
      </c>
      <c r="G31" s="74">
        <v>16560</v>
      </c>
    </row>
    <row r="32" spans="1:7" x14ac:dyDescent="0.2">
      <c r="A32" s="75" t="s">
        <v>29</v>
      </c>
      <c r="B32" s="75" t="s">
        <v>161</v>
      </c>
      <c r="C32" s="75">
        <v>2387</v>
      </c>
      <c r="D32" s="75">
        <v>2970</v>
      </c>
      <c r="E32" s="75">
        <v>2734</v>
      </c>
      <c r="F32" s="75">
        <v>2387</v>
      </c>
      <c r="G32" s="75">
        <v>44007</v>
      </c>
    </row>
    <row r="33" spans="1:7" ht="22.5" customHeight="1" x14ac:dyDescent="0.2">
      <c r="A33" s="96" t="s">
        <v>627</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1B00-000000000000}"/>
  </hyperlinks>
  <pageMargins left="0.7" right="0.7" top="0.75" bottom="0.75" header="0.3" footer="0.3"/>
  <pageSetup paperSize="9" orientation="portrait"/>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629</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76" t="s">
        <v>556</v>
      </c>
      <c r="B10" s="20" t="s">
        <v>30</v>
      </c>
      <c r="C10" s="20" t="s">
        <v>31</v>
      </c>
      <c r="D10" s="20" t="s">
        <v>42</v>
      </c>
      <c r="E10" s="20" t="s">
        <v>97</v>
      </c>
      <c r="F10" s="20" t="s">
        <v>98</v>
      </c>
    </row>
    <row r="11" spans="1:16" x14ac:dyDescent="0.2">
      <c r="A11" s="76" t="s">
        <v>557</v>
      </c>
      <c r="B11" s="76">
        <v>30</v>
      </c>
      <c r="C11" s="76">
        <v>39</v>
      </c>
      <c r="D11" s="76">
        <v>42</v>
      </c>
      <c r="E11" s="76">
        <v>30</v>
      </c>
      <c r="F11" s="76">
        <v>470</v>
      </c>
    </row>
    <row r="12" spans="1:16" x14ac:dyDescent="0.2">
      <c r="A12" s="76" t="s">
        <v>630</v>
      </c>
      <c r="B12" s="76">
        <v>66</v>
      </c>
      <c r="C12" s="76">
        <v>166</v>
      </c>
      <c r="D12" s="76">
        <v>100</v>
      </c>
      <c r="E12" s="76">
        <v>66</v>
      </c>
      <c r="F12" s="76">
        <v>1593</v>
      </c>
    </row>
    <row r="13" spans="1:16" x14ac:dyDescent="0.2">
      <c r="A13" s="76" t="s">
        <v>560</v>
      </c>
      <c r="B13" s="76">
        <v>219</v>
      </c>
      <c r="C13" s="76">
        <v>302</v>
      </c>
      <c r="D13" s="76">
        <v>316</v>
      </c>
      <c r="E13" s="76">
        <v>219</v>
      </c>
      <c r="F13" s="76">
        <v>3874</v>
      </c>
    </row>
    <row r="14" spans="1:16" x14ac:dyDescent="0.2">
      <c r="A14" s="76" t="s">
        <v>561</v>
      </c>
      <c r="B14" s="76">
        <v>366</v>
      </c>
      <c r="C14" s="76">
        <v>413</v>
      </c>
      <c r="D14" s="76">
        <v>462</v>
      </c>
      <c r="E14" s="76">
        <v>366</v>
      </c>
      <c r="F14" s="76">
        <v>6596</v>
      </c>
    </row>
    <row r="15" spans="1:16" x14ac:dyDescent="0.2">
      <c r="A15" s="76" t="s">
        <v>562</v>
      </c>
      <c r="B15" s="76">
        <v>1123</v>
      </c>
      <c r="C15" s="76">
        <v>1133</v>
      </c>
      <c r="D15" s="76">
        <v>1167</v>
      </c>
      <c r="E15" s="76">
        <v>1123</v>
      </c>
      <c r="F15" s="76">
        <v>17087</v>
      </c>
    </row>
    <row r="16" spans="1:16" x14ac:dyDescent="0.2">
      <c r="A16" s="76" t="s">
        <v>563</v>
      </c>
      <c r="B16" s="76">
        <v>501</v>
      </c>
      <c r="C16" s="76">
        <v>781</v>
      </c>
      <c r="D16" s="76">
        <v>575</v>
      </c>
      <c r="E16" s="76">
        <v>501</v>
      </c>
      <c r="F16" s="76">
        <v>12300</v>
      </c>
    </row>
    <row r="17" spans="1:6" x14ac:dyDescent="0.2">
      <c r="A17" s="76" t="s">
        <v>564</v>
      </c>
      <c r="B17" s="76">
        <v>74</v>
      </c>
      <c r="C17" s="76">
        <v>117</v>
      </c>
      <c r="D17" s="76">
        <v>66</v>
      </c>
      <c r="E17" s="76">
        <v>74</v>
      </c>
      <c r="F17" s="76">
        <v>1579</v>
      </c>
    </row>
    <row r="18" spans="1:6" x14ac:dyDescent="0.2">
      <c r="A18" s="76" t="s">
        <v>631</v>
      </c>
      <c r="B18" s="76">
        <v>8</v>
      </c>
      <c r="C18" s="76">
        <v>18</v>
      </c>
      <c r="D18" s="76">
        <v>6</v>
      </c>
      <c r="E18" s="76">
        <v>8</v>
      </c>
      <c r="F18" s="76">
        <v>502</v>
      </c>
    </row>
    <row r="19" spans="1:6" x14ac:dyDescent="0.2">
      <c r="A19" s="76" t="s">
        <v>632</v>
      </c>
      <c r="B19" s="76">
        <v>0</v>
      </c>
      <c r="C19" s="76">
        <v>1</v>
      </c>
      <c r="D19" s="76">
        <v>0</v>
      </c>
      <c r="E19" s="76">
        <v>0</v>
      </c>
      <c r="F19" s="76">
        <v>5</v>
      </c>
    </row>
    <row r="20" spans="1:6" x14ac:dyDescent="0.2">
      <c r="A20" s="76" t="s">
        <v>489</v>
      </c>
      <c r="B20" s="76">
        <v>0</v>
      </c>
      <c r="C20" s="76">
        <v>0</v>
      </c>
      <c r="D20" s="76">
        <v>0</v>
      </c>
      <c r="E20" s="76">
        <v>0</v>
      </c>
      <c r="F20" s="76">
        <v>1</v>
      </c>
    </row>
    <row r="21" spans="1:6" x14ac:dyDescent="0.2">
      <c r="A21" s="77" t="s">
        <v>29</v>
      </c>
      <c r="B21" s="77">
        <v>2387</v>
      </c>
      <c r="C21" s="77">
        <v>2970</v>
      </c>
      <c r="D21" s="77">
        <v>2734</v>
      </c>
      <c r="E21" s="77">
        <v>2387</v>
      </c>
      <c r="F21" s="77">
        <v>44007</v>
      </c>
    </row>
    <row r="22" spans="1:6" ht="33.75" customHeight="1" x14ac:dyDescent="0.2">
      <c r="A22" s="96" t="s">
        <v>627</v>
      </c>
      <c r="B22" s="96"/>
      <c r="C22" s="96"/>
      <c r="D22" s="96"/>
      <c r="E22" s="96"/>
      <c r="F22" s="96"/>
    </row>
    <row r="23" spans="1:6" x14ac:dyDescent="0.2">
      <c r="A23" s="96" t="s">
        <v>58</v>
      </c>
      <c r="B23" s="96"/>
      <c r="C23" s="96"/>
      <c r="D23" s="96"/>
      <c r="E23" s="96"/>
      <c r="F23" s="96"/>
    </row>
  </sheetData>
  <sheetProtection sheet="1"/>
  <mergeCells count="3">
    <mergeCell ref="B1:E1"/>
    <mergeCell ref="A22:F22"/>
    <mergeCell ref="A23:F23"/>
  </mergeCells>
  <hyperlinks>
    <hyperlink ref="A7" r:id="rId1" xr:uid="{00000000-0004-0000-1C00-000000000000}"/>
  </hyperlinks>
  <pageMargins left="0.7" right="0.7" top="0.75" bottom="0.75" header="0.3" footer="0.3"/>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workbookViewId="0">
      <pane ySplit="10" topLeftCell="A14"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v>
      </c>
    </row>
    <row r="6" spans="1:16" ht="15.95" customHeight="1" x14ac:dyDescent="0.2">
      <c r="A6" s="12" t="s">
        <v>24</v>
      </c>
    </row>
    <row r="7" spans="1:16" ht="15" customHeight="1" x14ac:dyDescent="0.2">
      <c r="A7" s="6" t="s">
        <v>22</v>
      </c>
    </row>
    <row r="8" spans="1:16" x14ac:dyDescent="0.2">
      <c r="A8" s="18"/>
      <c r="B8" s="18"/>
      <c r="C8" s="18"/>
      <c r="D8" s="18"/>
      <c r="E8" s="18"/>
    </row>
    <row r="9" spans="1:16" x14ac:dyDescent="0.2">
      <c r="B9" s="95" t="s">
        <v>61</v>
      </c>
      <c r="C9" s="95"/>
      <c r="D9" s="95"/>
    </row>
    <row r="10" spans="1:16" x14ac:dyDescent="0.2">
      <c r="A10" s="24" t="s">
        <v>26</v>
      </c>
      <c r="B10" s="20" t="s">
        <v>62</v>
      </c>
      <c r="C10" s="20" t="s">
        <v>63</v>
      </c>
      <c r="D10" s="20" t="s">
        <v>64</v>
      </c>
      <c r="E10" s="20" t="s">
        <v>29</v>
      </c>
    </row>
    <row r="11" spans="1:16" x14ac:dyDescent="0.2">
      <c r="A11" s="24" t="s">
        <v>30</v>
      </c>
      <c r="B11" s="24">
        <v>120564</v>
      </c>
      <c r="C11" s="24">
        <v>88</v>
      </c>
      <c r="D11" s="24">
        <v>3539</v>
      </c>
      <c r="E11" s="24">
        <v>120652</v>
      </c>
    </row>
    <row r="12" spans="1:16" x14ac:dyDescent="0.2">
      <c r="A12" s="24" t="s">
        <v>31</v>
      </c>
      <c r="B12" s="24">
        <v>106788</v>
      </c>
      <c r="C12" s="24">
        <v>47</v>
      </c>
      <c r="D12" s="24">
        <v>3432</v>
      </c>
      <c r="E12" s="24">
        <v>106835</v>
      </c>
    </row>
    <row r="13" spans="1:16" x14ac:dyDescent="0.2">
      <c r="A13" s="24" t="s">
        <v>32</v>
      </c>
      <c r="B13" s="24">
        <v>111913</v>
      </c>
      <c r="C13" s="24">
        <v>85</v>
      </c>
      <c r="D13" s="24">
        <v>4062</v>
      </c>
      <c r="E13" s="24">
        <v>111998</v>
      </c>
    </row>
    <row r="14" spans="1:16" x14ac:dyDescent="0.2">
      <c r="A14" s="24" t="s">
        <v>33</v>
      </c>
      <c r="B14" s="24">
        <v>133223</v>
      </c>
      <c r="C14" s="24">
        <v>111</v>
      </c>
      <c r="D14" s="24">
        <v>4047</v>
      </c>
      <c r="E14" s="24">
        <v>133334</v>
      </c>
    </row>
    <row r="15" spans="1:16" x14ac:dyDescent="0.2">
      <c r="A15" s="24" t="s">
        <v>34</v>
      </c>
      <c r="B15" s="24">
        <v>103385</v>
      </c>
      <c r="C15" s="24">
        <v>93</v>
      </c>
      <c r="D15" s="24">
        <v>3849</v>
      </c>
      <c r="E15" s="24">
        <v>103478</v>
      </c>
    </row>
    <row r="16" spans="1:16" x14ac:dyDescent="0.2">
      <c r="A16" s="24" t="s">
        <v>35</v>
      </c>
      <c r="B16" s="24">
        <v>125298</v>
      </c>
      <c r="C16" s="24">
        <v>112</v>
      </c>
      <c r="D16" s="24">
        <v>4142</v>
      </c>
      <c r="E16" s="24">
        <v>125410</v>
      </c>
    </row>
    <row r="17" spans="1:5" x14ac:dyDescent="0.2">
      <c r="A17" s="24" t="s">
        <v>36</v>
      </c>
      <c r="B17" s="24">
        <v>130858</v>
      </c>
      <c r="C17" s="24">
        <v>104</v>
      </c>
      <c r="D17" s="24">
        <v>4202</v>
      </c>
      <c r="E17" s="24">
        <v>130962</v>
      </c>
    </row>
    <row r="18" spans="1:5" x14ac:dyDescent="0.2">
      <c r="A18" s="24" t="s">
        <v>37</v>
      </c>
      <c r="B18" s="24">
        <v>120222</v>
      </c>
      <c r="C18" s="24">
        <v>147</v>
      </c>
      <c r="D18" s="24">
        <v>3924</v>
      </c>
      <c r="E18" s="24">
        <v>120369</v>
      </c>
    </row>
    <row r="19" spans="1:5" x14ac:dyDescent="0.2">
      <c r="A19" s="24" t="s">
        <v>38</v>
      </c>
      <c r="B19" s="24">
        <v>140978</v>
      </c>
      <c r="C19" s="24">
        <v>103</v>
      </c>
      <c r="D19" s="24">
        <v>5341</v>
      </c>
      <c r="E19" s="24">
        <v>141081</v>
      </c>
    </row>
    <row r="20" spans="1:5" x14ac:dyDescent="0.2">
      <c r="A20" s="24" t="s">
        <v>39</v>
      </c>
      <c r="B20" s="24">
        <v>139307</v>
      </c>
      <c r="C20" s="24">
        <v>120</v>
      </c>
      <c r="D20" s="24">
        <v>4359</v>
      </c>
      <c r="E20" s="24">
        <v>139427</v>
      </c>
    </row>
    <row r="21" spans="1:5" x14ac:dyDescent="0.2">
      <c r="A21" s="24" t="s">
        <v>40</v>
      </c>
      <c r="B21" s="24">
        <v>125458</v>
      </c>
      <c r="C21" s="24">
        <v>75</v>
      </c>
      <c r="D21" s="24">
        <v>4550</v>
      </c>
      <c r="E21" s="24">
        <v>125533</v>
      </c>
    </row>
    <row r="22" spans="1:5" x14ac:dyDescent="0.2">
      <c r="A22" s="24" t="s">
        <v>41</v>
      </c>
      <c r="B22" s="24">
        <v>128424</v>
      </c>
      <c r="C22" s="24">
        <v>192</v>
      </c>
      <c r="D22" s="24">
        <v>5212</v>
      </c>
      <c r="E22" s="24">
        <v>128616</v>
      </c>
    </row>
    <row r="23" spans="1:5" x14ac:dyDescent="0.2">
      <c r="A23" s="24" t="s">
        <v>42</v>
      </c>
      <c r="B23" s="24">
        <v>125840</v>
      </c>
      <c r="C23" s="24">
        <v>152</v>
      </c>
      <c r="D23" s="24">
        <v>4193</v>
      </c>
      <c r="E23" s="24">
        <v>125992</v>
      </c>
    </row>
    <row r="24" spans="1:5" x14ac:dyDescent="0.2">
      <c r="A24" s="24" t="s">
        <v>43</v>
      </c>
      <c r="B24" s="24">
        <v>110780</v>
      </c>
      <c r="C24" s="24">
        <v>61</v>
      </c>
      <c r="D24" s="24">
        <v>4142</v>
      </c>
      <c r="E24" s="24">
        <v>110841</v>
      </c>
    </row>
    <row r="25" spans="1:5" x14ac:dyDescent="0.2">
      <c r="A25" s="24" t="s">
        <v>44</v>
      </c>
      <c r="B25" s="24">
        <v>142338</v>
      </c>
      <c r="C25" s="24">
        <v>62</v>
      </c>
      <c r="D25" s="24">
        <v>4735</v>
      </c>
      <c r="E25" s="24">
        <v>142400</v>
      </c>
    </row>
    <row r="26" spans="1:5" x14ac:dyDescent="0.2">
      <c r="A26" s="24" t="s">
        <v>45</v>
      </c>
      <c r="B26" s="24">
        <v>141083</v>
      </c>
      <c r="C26" s="24">
        <v>77</v>
      </c>
      <c r="D26" s="24">
        <v>5210</v>
      </c>
      <c r="E26" s="24">
        <v>141160</v>
      </c>
    </row>
    <row r="27" spans="1:5" x14ac:dyDescent="0.2">
      <c r="A27" s="24" t="s">
        <v>46</v>
      </c>
      <c r="B27" s="24">
        <v>139386</v>
      </c>
      <c r="C27" s="24">
        <v>90</v>
      </c>
      <c r="D27" s="24">
        <v>6791</v>
      </c>
      <c r="E27" s="24">
        <v>139476</v>
      </c>
    </row>
    <row r="28" spans="1:5" x14ac:dyDescent="0.2">
      <c r="A28" s="24" t="s">
        <v>47</v>
      </c>
      <c r="B28" s="24">
        <v>152443</v>
      </c>
      <c r="C28" s="24">
        <v>131</v>
      </c>
      <c r="D28" s="24">
        <v>5456</v>
      </c>
      <c r="E28" s="24">
        <v>152574</v>
      </c>
    </row>
    <row r="29" spans="1:5" x14ac:dyDescent="0.2">
      <c r="A29" s="24" t="s">
        <v>48</v>
      </c>
      <c r="B29" s="24">
        <v>140743</v>
      </c>
      <c r="C29" s="24">
        <v>77</v>
      </c>
      <c r="D29" s="24">
        <v>4167</v>
      </c>
      <c r="E29" s="24">
        <v>140820</v>
      </c>
    </row>
    <row r="30" spans="1:5" x14ac:dyDescent="0.2">
      <c r="A30" s="24" t="s">
        <v>49</v>
      </c>
      <c r="B30" s="24">
        <v>133193</v>
      </c>
      <c r="C30" s="24">
        <v>226</v>
      </c>
      <c r="D30" s="24">
        <v>4113</v>
      </c>
      <c r="E30" s="24">
        <v>133419</v>
      </c>
    </row>
    <row r="31" spans="1:5" x14ac:dyDescent="0.2">
      <c r="A31" s="24" t="s">
        <v>50</v>
      </c>
      <c r="B31" s="24">
        <v>137497</v>
      </c>
      <c r="C31" s="24">
        <v>103</v>
      </c>
      <c r="D31" s="24">
        <v>4288</v>
      </c>
      <c r="E31" s="24">
        <v>137600</v>
      </c>
    </row>
    <row r="32" spans="1:5" x14ac:dyDescent="0.2">
      <c r="A32" s="24" t="s">
        <v>51</v>
      </c>
      <c r="B32" s="24">
        <v>99819</v>
      </c>
      <c r="C32" s="24">
        <v>68</v>
      </c>
      <c r="D32" s="24">
        <v>3066</v>
      </c>
      <c r="E32" s="24">
        <v>99887</v>
      </c>
    </row>
    <row r="33" spans="1:5" x14ac:dyDescent="0.2">
      <c r="A33" s="24" t="s">
        <v>52</v>
      </c>
      <c r="B33" s="24">
        <v>111700</v>
      </c>
      <c r="C33" s="24">
        <v>69</v>
      </c>
      <c r="D33" s="24">
        <v>4101</v>
      </c>
      <c r="E33" s="24">
        <v>111769</v>
      </c>
    </row>
    <row r="34" spans="1:5" x14ac:dyDescent="0.2">
      <c r="A34" s="24" t="s">
        <v>53</v>
      </c>
      <c r="B34" s="24">
        <v>92423</v>
      </c>
      <c r="C34" s="24">
        <v>69</v>
      </c>
      <c r="D34" s="24">
        <v>2749</v>
      </c>
      <c r="E34" s="24">
        <v>92492</v>
      </c>
    </row>
    <row r="35" spans="1:5" x14ac:dyDescent="0.2">
      <c r="A35" s="25" t="s">
        <v>54</v>
      </c>
      <c r="B35" s="25">
        <v>101290</v>
      </c>
      <c r="C35" s="25">
        <v>76</v>
      </c>
      <c r="D35" s="25">
        <v>2457</v>
      </c>
      <c r="E35" s="25">
        <v>101366</v>
      </c>
    </row>
    <row r="36" spans="1:5" ht="22.5" customHeight="1" x14ac:dyDescent="0.2">
      <c r="A36" s="96" t="s">
        <v>55</v>
      </c>
      <c r="B36" s="96"/>
      <c r="C36" s="96"/>
      <c r="D36" s="96"/>
      <c r="E36" s="96"/>
    </row>
    <row r="37" spans="1:5" ht="33.75" customHeight="1" x14ac:dyDescent="0.2">
      <c r="A37" s="96" t="s">
        <v>56</v>
      </c>
      <c r="B37" s="96"/>
      <c r="C37" s="96"/>
      <c r="D37" s="96"/>
      <c r="E37" s="96"/>
    </row>
    <row r="38" spans="1:5" x14ac:dyDescent="0.2">
      <c r="A38" s="96" t="s">
        <v>57</v>
      </c>
      <c r="B38" s="96"/>
      <c r="C38" s="96"/>
      <c r="D38" s="96"/>
      <c r="E38" s="96"/>
    </row>
    <row r="39" spans="1:5" x14ac:dyDescent="0.2">
      <c r="A39" s="96" t="s">
        <v>58</v>
      </c>
      <c r="B39" s="96"/>
      <c r="C39" s="96"/>
      <c r="D39" s="96"/>
      <c r="E39" s="96"/>
    </row>
  </sheetData>
  <sheetProtection sheet="1"/>
  <mergeCells count="6">
    <mergeCell ref="A39:E39"/>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634</v>
      </c>
    </row>
    <row r="6" spans="1:16" ht="15.95" customHeight="1" x14ac:dyDescent="0.2">
      <c r="A6" s="12" t="s">
        <v>24</v>
      </c>
    </row>
    <row r="7" spans="1:16" ht="15" customHeight="1" x14ac:dyDescent="0.2">
      <c r="A7" s="6" t="s">
        <v>22</v>
      </c>
    </row>
    <row r="8" spans="1:16" x14ac:dyDescent="0.2">
      <c r="A8" s="18"/>
      <c r="B8" s="18"/>
      <c r="C8" s="18"/>
      <c r="D8" s="18"/>
      <c r="E8" s="18"/>
      <c r="F8" s="18"/>
      <c r="G8" s="18"/>
      <c r="H8" s="18"/>
    </row>
    <row r="9" spans="1:16" x14ac:dyDescent="0.2">
      <c r="B9" s="95" t="s">
        <v>635</v>
      </c>
      <c r="C9" s="95"/>
      <c r="D9" s="95"/>
      <c r="E9" s="95"/>
      <c r="F9" s="95"/>
      <c r="G9" s="95"/>
    </row>
    <row r="10" spans="1:16" ht="45" x14ac:dyDescent="0.2">
      <c r="A10" s="78" t="s">
        <v>26</v>
      </c>
      <c r="B10" s="20" t="s">
        <v>79</v>
      </c>
      <c r="C10" s="20" t="s">
        <v>636</v>
      </c>
      <c r="D10" s="20" t="s">
        <v>84</v>
      </c>
      <c r="E10" s="20" t="s">
        <v>637</v>
      </c>
      <c r="F10" s="20" t="s">
        <v>638</v>
      </c>
      <c r="G10" s="20" t="s">
        <v>639</v>
      </c>
      <c r="H10" s="20" t="s">
        <v>29</v>
      </c>
    </row>
    <row r="11" spans="1:16" x14ac:dyDescent="0.2">
      <c r="A11" s="78" t="s">
        <v>30</v>
      </c>
      <c r="B11" s="78">
        <v>10</v>
      </c>
      <c r="C11" s="78">
        <v>2</v>
      </c>
      <c r="D11" s="78">
        <v>1</v>
      </c>
      <c r="E11" s="78">
        <v>0</v>
      </c>
      <c r="F11" s="78">
        <v>1</v>
      </c>
      <c r="G11" s="78">
        <v>0</v>
      </c>
      <c r="H11" s="78">
        <v>14</v>
      </c>
    </row>
    <row r="12" spans="1:16" x14ac:dyDescent="0.2">
      <c r="A12" s="78" t="s">
        <v>31</v>
      </c>
      <c r="B12" s="78">
        <v>20</v>
      </c>
      <c r="C12" s="78">
        <v>3</v>
      </c>
      <c r="D12" s="78">
        <v>2</v>
      </c>
      <c r="E12" s="78">
        <v>0</v>
      </c>
      <c r="F12" s="78">
        <v>1</v>
      </c>
      <c r="G12" s="78">
        <v>0</v>
      </c>
      <c r="H12" s="78">
        <v>26</v>
      </c>
    </row>
    <row r="13" spans="1:16" x14ac:dyDescent="0.2">
      <c r="A13" s="78" t="s">
        <v>32</v>
      </c>
      <c r="B13" s="78">
        <v>19</v>
      </c>
      <c r="C13" s="78">
        <v>3</v>
      </c>
      <c r="D13" s="78">
        <v>8</v>
      </c>
      <c r="E13" s="78">
        <v>0</v>
      </c>
      <c r="F13" s="78">
        <v>1</v>
      </c>
      <c r="G13" s="78">
        <v>0</v>
      </c>
      <c r="H13" s="78">
        <v>31</v>
      </c>
    </row>
    <row r="14" spans="1:16" x14ac:dyDescent="0.2">
      <c r="A14" s="78" t="s">
        <v>33</v>
      </c>
      <c r="B14" s="78">
        <v>41</v>
      </c>
      <c r="C14" s="78">
        <v>2</v>
      </c>
      <c r="D14" s="78">
        <v>3</v>
      </c>
      <c r="E14" s="78">
        <v>0</v>
      </c>
      <c r="F14" s="78">
        <v>1</v>
      </c>
      <c r="G14" s="78">
        <v>0</v>
      </c>
      <c r="H14" s="78">
        <v>47</v>
      </c>
    </row>
    <row r="15" spans="1:16" x14ac:dyDescent="0.2">
      <c r="A15" s="78" t="s">
        <v>34</v>
      </c>
      <c r="B15" s="78">
        <v>9</v>
      </c>
      <c r="C15" s="78">
        <v>0</v>
      </c>
      <c r="D15" s="78">
        <v>3</v>
      </c>
      <c r="E15" s="78">
        <v>1</v>
      </c>
      <c r="F15" s="78">
        <v>0</v>
      </c>
      <c r="G15" s="78">
        <v>1</v>
      </c>
      <c r="H15" s="78">
        <v>14</v>
      </c>
    </row>
    <row r="16" spans="1:16" x14ac:dyDescent="0.2">
      <c r="A16" s="78" t="s">
        <v>35</v>
      </c>
      <c r="B16" s="78">
        <v>19</v>
      </c>
      <c r="C16" s="78">
        <v>1</v>
      </c>
      <c r="D16" s="78">
        <v>2</v>
      </c>
      <c r="E16" s="78">
        <v>0</v>
      </c>
      <c r="F16" s="78">
        <v>0</v>
      </c>
      <c r="G16" s="78">
        <v>0</v>
      </c>
      <c r="H16" s="78">
        <v>22</v>
      </c>
    </row>
    <row r="17" spans="1:8" x14ac:dyDescent="0.2">
      <c r="A17" s="78" t="s">
        <v>36</v>
      </c>
      <c r="B17" s="78">
        <v>16</v>
      </c>
      <c r="C17" s="78">
        <v>3</v>
      </c>
      <c r="D17" s="78">
        <v>3</v>
      </c>
      <c r="E17" s="78">
        <v>0</v>
      </c>
      <c r="F17" s="78">
        <v>3</v>
      </c>
      <c r="G17" s="78">
        <v>0</v>
      </c>
      <c r="H17" s="78">
        <v>25</v>
      </c>
    </row>
    <row r="18" spans="1:8" x14ac:dyDescent="0.2">
      <c r="A18" s="78" t="s">
        <v>37</v>
      </c>
      <c r="B18" s="78">
        <v>15</v>
      </c>
      <c r="C18" s="78">
        <v>1</v>
      </c>
      <c r="D18" s="78">
        <v>1</v>
      </c>
      <c r="E18" s="78">
        <v>1</v>
      </c>
      <c r="F18" s="78">
        <v>0</v>
      </c>
      <c r="G18" s="78">
        <v>0</v>
      </c>
      <c r="H18" s="78">
        <v>18</v>
      </c>
    </row>
    <row r="19" spans="1:8" x14ac:dyDescent="0.2">
      <c r="A19" s="78" t="s">
        <v>38</v>
      </c>
      <c r="B19" s="78">
        <v>16</v>
      </c>
      <c r="C19" s="78">
        <v>3</v>
      </c>
      <c r="D19" s="78">
        <v>0</v>
      </c>
      <c r="E19" s="78">
        <v>0</v>
      </c>
      <c r="F19" s="78">
        <v>0</v>
      </c>
      <c r="G19" s="78">
        <v>0</v>
      </c>
      <c r="H19" s="78">
        <v>19</v>
      </c>
    </row>
    <row r="20" spans="1:8" x14ac:dyDescent="0.2">
      <c r="A20" s="78" t="s">
        <v>39</v>
      </c>
      <c r="B20" s="78">
        <v>20</v>
      </c>
      <c r="C20" s="78">
        <v>6</v>
      </c>
      <c r="D20" s="78">
        <v>1</v>
      </c>
      <c r="E20" s="78">
        <v>0</v>
      </c>
      <c r="F20" s="78">
        <v>0</v>
      </c>
      <c r="G20" s="78">
        <v>0</v>
      </c>
      <c r="H20" s="78">
        <v>27</v>
      </c>
    </row>
    <row r="21" spans="1:8" x14ac:dyDescent="0.2">
      <c r="A21" s="78" t="s">
        <v>40</v>
      </c>
      <c r="B21" s="78">
        <v>13</v>
      </c>
      <c r="C21" s="78">
        <v>2</v>
      </c>
      <c r="D21" s="78">
        <v>3</v>
      </c>
      <c r="E21" s="78">
        <v>0</v>
      </c>
      <c r="F21" s="78">
        <v>0</v>
      </c>
      <c r="G21" s="78">
        <v>0</v>
      </c>
      <c r="H21" s="78">
        <v>18</v>
      </c>
    </row>
    <row r="22" spans="1:8" x14ac:dyDescent="0.2">
      <c r="A22" s="78" t="s">
        <v>41</v>
      </c>
      <c r="B22" s="78">
        <v>12</v>
      </c>
      <c r="C22" s="78">
        <v>2</v>
      </c>
      <c r="D22" s="78">
        <v>6</v>
      </c>
      <c r="E22" s="78">
        <v>1</v>
      </c>
      <c r="F22" s="78">
        <v>1</v>
      </c>
      <c r="G22" s="78">
        <v>0</v>
      </c>
      <c r="H22" s="78">
        <v>22</v>
      </c>
    </row>
    <row r="23" spans="1:8" x14ac:dyDescent="0.2">
      <c r="A23" s="78" t="s">
        <v>42</v>
      </c>
      <c r="B23" s="78">
        <v>16</v>
      </c>
      <c r="C23" s="78">
        <v>1</v>
      </c>
      <c r="D23" s="78">
        <v>3</v>
      </c>
      <c r="E23" s="78">
        <v>0</v>
      </c>
      <c r="F23" s="78">
        <v>0</v>
      </c>
      <c r="G23" s="78">
        <v>1</v>
      </c>
      <c r="H23" s="78">
        <v>21</v>
      </c>
    </row>
    <row r="24" spans="1:8" x14ac:dyDescent="0.2">
      <c r="A24" s="78" t="s">
        <v>43</v>
      </c>
      <c r="B24" s="78">
        <v>13</v>
      </c>
      <c r="C24" s="78">
        <v>1</v>
      </c>
      <c r="D24" s="78">
        <v>3</v>
      </c>
      <c r="E24" s="78">
        <v>1</v>
      </c>
      <c r="F24" s="78">
        <v>0</v>
      </c>
      <c r="G24" s="78">
        <v>0</v>
      </c>
      <c r="H24" s="78">
        <v>18</v>
      </c>
    </row>
    <row r="25" spans="1:8" x14ac:dyDescent="0.2">
      <c r="A25" s="78" t="s">
        <v>44</v>
      </c>
      <c r="B25" s="78">
        <v>19</v>
      </c>
      <c r="C25" s="78">
        <v>4</v>
      </c>
      <c r="D25" s="78">
        <v>1</v>
      </c>
      <c r="E25" s="78">
        <v>1</v>
      </c>
      <c r="F25" s="78">
        <v>1</v>
      </c>
      <c r="G25" s="78">
        <v>1</v>
      </c>
      <c r="H25" s="78">
        <v>27</v>
      </c>
    </row>
    <row r="26" spans="1:8" x14ac:dyDescent="0.2">
      <c r="A26" s="78" t="s">
        <v>45</v>
      </c>
      <c r="B26" s="78">
        <v>11</v>
      </c>
      <c r="C26" s="78">
        <v>4</v>
      </c>
      <c r="D26" s="78">
        <v>2</v>
      </c>
      <c r="E26" s="78">
        <v>0</v>
      </c>
      <c r="F26" s="78">
        <v>0</v>
      </c>
      <c r="G26" s="78">
        <v>0</v>
      </c>
      <c r="H26" s="78">
        <v>17</v>
      </c>
    </row>
    <row r="27" spans="1:8" x14ac:dyDescent="0.2">
      <c r="A27" s="78" t="s">
        <v>46</v>
      </c>
      <c r="B27" s="78">
        <v>11</v>
      </c>
      <c r="C27" s="78">
        <v>3</v>
      </c>
      <c r="D27" s="78">
        <v>3</v>
      </c>
      <c r="E27" s="78">
        <v>1</v>
      </c>
      <c r="F27" s="78">
        <v>0</v>
      </c>
      <c r="G27" s="78">
        <v>0</v>
      </c>
      <c r="H27" s="78">
        <v>18</v>
      </c>
    </row>
    <row r="28" spans="1:8" x14ac:dyDescent="0.2">
      <c r="A28" s="78" t="s">
        <v>47</v>
      </c>
      <c r="B28" s="78">
        <v>27</v>
      </c>
      <c r="C28" s="78">
        <v>1</v>
      </c>
      <c r="D28" s="78">
        <v>1</v>
      </c>
      <c r="E28" s="78">
        <v>2</v>
      </c>
      <c r="F28" s="78">
        <v>1</v>
      </c>
      <c r="G28" s="78">
        <v>0</v>
      </c>
      <c r="H28" s="78">
        <v>32</v>
      </c>
    </row>
    <row r="29" spans="1:8" x14ac:dyDescent="0.2">
      <c r="A29" s="78" t="s">
        <v>48</v>
      </c>
      <c r="B29" s="78">
        <v>13</v>
      </c>
      <c r="C29" s="78">
        <v>4</v>
      </c>
      <c r="D29" s="78">
        <v>0</v>
      </c>
      <c r="E29" s="78">
        <v>1</v>
      </c>
      <c r="F29" s="78">
        <v>0</v>
      </c>
      <c r="G29" s="78">
        <v>0</v>
      </c>
      <c r="H29" s="78">
        <v>18</v>
      </c>
    </row>
    <row r="30" spans="1:8" x14ac:dyDescent="0.2">
      <c r="A30" s="78" t="s">
        <v>49</v>
      </c>
      <c r="B30" s="78">
        <v>20</v>
      </c>
      <c r="C30" s="78">
        <v>3</v>
      </c>
      <c r="D30" s="78">
        <v>3</v>
      </c>
      <c r="E30" s="78">
        <v>2</v>
      </c>
      <c r="F30" s="78">
        <v>0</v>
      </c>
      <c r="G30" s="78">
        <v>0</v>
      </c>
      <c r="H30" s="78">
        <v>28</v>
      </c>
    </row>
    <row r="31" spans="1:8" x14ac:dyDescent="0.2">
      <c r="A31" s="78" t="s">
        <v>50</v>
      </c>
      <c r="B31" s="78">
        <v>16</v>
      </c>
      <c r="C31" s="78">
        <v>5</v>
      </c>
      <c r="D31" s="78">
        <v>1</v>
      </c>
      <c r="E31" s="78">
        <v>0</v>
      </c>
      <c r="F31" s="78">
        <v>0</v>
      </c>
      <c r="G31" s="78">
        <v>3</v>
      </c>
      <c r="H31" s="78">
        <v>25</v>
      </c>
    </row>
    <row r="32" spans="1:8" x14ac:dyDescent="0.2">
      <c r="A32" s="78" t="s">
        <v>51</v>
      </c>
      <c r="B32" s="78">
        <v>4</v>
      </c>
      <c r="C32" s="78">
        <v>1</v>
      </c>
      <c r="D32" s="78">
        <v>0</v>
      </c>
      <c r="E32" s="78">
        <v>0</v>
      </c>
      <c r="F32" s="78">
        <v>0</v>
      </c>
      <c r="G32" s="78">
        <v>0</v>
      </c>
      <c r="H32" s="78">
        <v>5</v>
      </c>
    </row>
    <row r="33" spans="1:8" x14ac:dyDescent="0.2">
      <c r="A33" s="78" t="s">
        <v>52</v>
      </c>
      <c r="B33" s="78">
        <v>6</v>
      </c>
      <c r="C33" s="78">
        <v>1</v>
      </c>
      <c r="D33" s="78">
        <v>6</v>
      </c>
      <c r="E33" s="78">
        <v>0</v>
      </c>
      <c r="F33" s="78">
        <v>0</v>
      </c>
      <c r="G33" s="78">
        <v>0</v>
      </c>
      <c r="H33" s="78">
        <v>13</v>
      </c>
    </row>
    <row r="34" spans="1:8" x14ac:dyDescent="0.2">
      <c r="A34" s="78" t="s">
        <v>53</v>
      </c>
      <c r="B34" s="78">
        <v>12</v>
      </c>
      <c r="C34" s="78">
        <v>3</v>
      </c>
      <c r="D34" s="78">
        <v>3</v>
      </c>
      <c r="E34" s="78">
        <v>0</v>
      </c>
      <c r="F34" s="78">
        <v>0</v>
      </c>
      <c r="G34" s="78">
        <v>0</v>
      </c>
      <c r="H34" s="78">
        <v>18</v>
      </c>
    </row>
    <row r="35" spans="1:8" x14ac:dyDescent="0.2">
      <c r="A35" s="79" t="s">
        <v>54</v>
      </c>
      <c r="B35" s="79">
        <v>14</v>
      </c>
      <c r="C35" s="79">
        <v>0</v>
      </c>
      <c r="D35" s="79">
        <v>4</v>
      </c>
      <c r="E35" s="79">
        <v>0</v>
      </c>
      <c r="F35" s="79">
        <v>0</v>
      </c>
      <c r="G35" s="79">
        <v>0</v>
      </c>
      <c r="H35" s="79">
        <v>18</v>
      </c>
    </row>
    <row r="36" spans="1:8" x14ac:dyDescent="0.2">
      <c r="A36" s="96" t="s">
        <v>640</v>
      </c>
      <c r="B36" s="96"/>
      <c r="C36" s="96"/>
      <c r="D36" s="96"/>
      <c r="E36" s="96"/>
      <c r="F36" s="96"/>
      <c r="G36" s="96"/>
      <c r="H36" s="96"/>
    </row>
    <row r="37" spans="1:8" x14ac:dyDescent="0.2">
      <c r="A37" s="78"/>
      <c r="B37" s="78"/>
      <c r="C37" s="78"/>
      <c r="D37" s="78"/>
      <c r="E37" s="78"/>
      <c r="F37" s="78"/>
      <c r="G37" s="78"/>
      <c r="H37" s="78"/>
    </row>
  </sheetData>
  <sheetProtection sheet="1"/>
  <mergeCells count="3">
    <mergeCell ref="B1:E1"/>
    <mergeCell ref="B9:G9"/>
    <mergeCell ref="A36:H36"/>
  </mergeCells>
  <hyperlinks>
    <hyperlink ref="A7" r:id="rId1" xr:uid="{00000000-0004-0000-1D00-000000000000}"/>
  </hyperlinks>
  <pageMargins left="0.7" right="0.7" top="0.75" bottom="0.75" header="0.3" footer="0.3"/>
  <pageSetup paperSize="9" orientation="portrait"/>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642</v>
      </c>
    </row>
    <row r="6" spans="1:16" ht="15.95" customHeight="1" x14ac:dyDescent="0.2">
      <c r="A6" s="12" t="s">
        <v>24</v>
      </c>
    </row>
    <row r="7" spans="1:16" ht="15" customHeight="1" x14ac:dyDescent="0.2">
      <c r="A7" s="6" t="s">
        <v>22</v>
      </c>
    </row>
    <row r="8" spans="1:16" x14ac:dyDescent="0.2">
      <c r="A8" s="18"/>
      <c r="B8" s="18"/>
      <c r="C8" s="18"/>
      <c r="D8" s="18"/>
      <c r="E8" s="18"/>
      <c r="F8" s="18"/>
      <c r="G8" s="18"/>
      <c r="H8" s="18"/>
    </row>
    <row r="9" spans="1:16" x14ac:dyDescent="0.2">
      <c r="B9" s="95" t="s">
        <v>635</v>
      </c>
      <c r="C9" s="95"/>
      <c r="D9" s="95"/>
      <c r="E9" s="95"/>
      <c r="F9" s="95"/>
      <c r="G9" s="95"/>
    </row>
    <row r="10" spans="1:16" ht="45" x14ac:dyDescent="0.2">
      <c r="A10" s="80" t="s">
        <v>26</v>
      </c>
      <c r="B10" s="20" t="s">
        <v>79</v>
      </c>
      <c r="C10" s="20" t="s">
        <v>636</v>
      </c>
      <c r="D10" s="20" t="s">
        <v>84</v>
      </c>
      <c r="E10" s="20" t="s">
        <v>637</v>
      </c>
      <c r="F10" s="20" t="s">
        <v>638</v>
      </c>
      <c r="G10" s="20" t="s">
        <v>639</v>
      </c>
      <c r="H10" s="20" t="s">
        <v>29</v>
      </c>
    </row>
    <row r="11" spans="1:16" x14ac:dyDescent="0.2">
      <c r="A11" s="80" t="s">
        <v>30</v>
      </c>
      <c r="B11" s="80">
        <v>26912</v>
      </c>
      <c r="C11" s="80">
        <v>156</v>
      </c>
      <c r="D11" s="80">
        <v>192</v>
      </c>
      <c r="E11" s="80">
        <v>0</v>
      </c>
      <c r="F11" s="80">
        <v>1</v>
      </c>
      <c r="G11" s="80">
        <v>0</v>
      </c>
      <c r="H11" s="80">
        <v>27261</v>
      </c>
    </row>
    <row r="12" spans="1:16" x14ac:dyDescent="0.2">
      <c r="A12" s="80" t="s">
        <v>31</v>
      </c>
      <c r="B12" s="80">
        <v>52065</v>
      </c>
      <c r="C12" s="80">
        <v>2132</v>
      </c>
      <c r="D12" s="80">
        <v>957</v>
      </c>
      <c r="E12" s="80">
        <v>0</v>
      </c>
      <c r="F12" s="80">
        <v>7</v>
      </c>
      <c r="G12" s="80">
        <v>0</v>
      </c>
      <c r="H12" s="80">
        <v>55161</v>
      </c>
    </row>
    <row r="13" spans="1:16" x14ac:dyDescent="0.2">
      <c r="A13" s="80" t="s">
        <v>32</v>
      </c>
      <c r="B13" s="80">
        <v>51110</v>
      </c>
      <c r="C13" s="80">
        <v>1343</v>
      </c>
      <c r="D13" s="80">
        <v>5054</v>
      </c>
      <c r="E13" s="80">
        <v>0</v>
      </c>
      <c r="F13" s="80">
        <v>15</v>
      </c>
      <c r="G13" s="80">
        <v>0</v>
      </c>
      <c r="H13" s="80">
        <v>57522</v>
      </c>
    </row>
    <row r="14" spans="1:16" x14ac:dyDescent="0.2">
      <c r="A14" s="80" t="s">
        <v>33</v>
      </c>
      <c r="B14" s="80">
        <v>202651</v>
      </c>
      <c r="C14" s="80">
        <v>981</v>
      </c>
      <c r="D14" s="80">
        <v>2033</v>
      </c>
      <c r="E14" s="80">
        <v>0</v>
      </c>
      <c r="F14" s="80">
        <v>0</v>
      </c>
      <c r="G14" s="80">
        <v>0</v>
      </c>
      <c r="H14" s="80">
        <v>205665</v>
      </c>
    </row>
    <row r="15" spans="1:16" x14ac:dyDescent="0.2">
      <c r="A15" s="80" t="s">
        <v>34</v>
      </c>
      <c r="B15" s="80">
        <v>4517</v>
      </c>
      <c r="C15" s="80">
        <v>0</v>
      </c>
      <c r="D15" s="80">
        <v>238</v>
      </c>
      <c r="E15" s="80">
        <v>3</v>
      </c>
      <c r="F15" s="80">
        <v>0</v>
      </c>
      <c r="G15" s="80">
        <v>2650</v>
      </c>
      <c r="H15" s="80">
        <v>7408</v>
      </c>
    </row>
    <row r="16" spans="1:16" x14ac:dyDescent="0.2">
      <c r="A16" s="80" t="s">
        <v>35</v>
      </c>
      <c r="B16" s="80">
        <v>377635</v>
      </c>
      <c r="C16" s="80">
        <v>5704</v>
      </c>
      <c r="D16" s="80">
        <v>476</v>
      </c>
      <c r="E16" s="80">
        <v>0</v>
      </c>
      <c r="F16" s="80">
        <v>0</v>
      </c>
      <c r="G16" s="80">
        <v>0</v>
      </c>
      <c r="H16" s="80">
        <v>383815</v>
      </c>
    </row>
    <row r="17" spans="1:8" x14ac:dyDescent="0.2">
      <c r="A17" s="80" t="s">
        <v>36</v>
      </c>
      <c r="B17" s="80">
        <v>70898</v>
      </c>
      <c r="C17" s="80">
        <v>5234</v>
      </c>
      <c r="D17" s="80">
        <v>1454</v>
      </c>
      <c r="E17" s="80">
        <v>0</v>
      </c>
      <c r="F17" s="80">
        <v>295</v>
      </c>
      <c r="G17" s="80">
        <v>0</v>
      </c>
      <c r="H17" s="80">
        <v>77881</v>
      </c>
    </row>
    <row r="18" spans="1:8" x14ac:dyDescent="0.2">
      <c r="A18" s="80" t="s">
        <v>37</v>
      </c>
      <c r="B18" s="80">
        <v>3779</v>
      </c>
      <c r="C18" s="80">
        <v>33</v>
      </c>
      <c r="D18" s="80">
        <v>233</v>
      </c>
      <c r="E18" s="80">
        <v>476</v>
      </c>
      <c r="F18" s="80">
        <v>0</v>
      </c>
      <c r="G18" s="80">
        <v>0</v>
      </c>
      <c r="H18" s="80">
        <v>4521</v>
      </c>
    </row>
    <row r="19" spans="1:8" x14ac:dyDescent="0.2">
      <c r="A19" s="80" t="s">
        <v>38</v>
      </c>
      <c r="B19" s="80">
        <v>11873</v>
      </c>
      <c r="C19" s="80">
        <v>1324</v>
      </c>
      <c r="D19" s="80">
        <v>0</v>
      </c>
      <c r="E19" s="80">
        <v>0</v>
      </c>
      <c r="F19" s="80">
        <v>0</v>
      </c>
      <c r="G19" s="80">
        <v>0</v>
      </c>
      <c r="H19" s="80">
        <v>13197</v>
      </c>
    </row>
    <row r="20" spans="1:8" x14ac:dyDescent="0.2">
      <c r="A20" s="80" t="s">
        <v>39</v>
      </c>
      <c r="B20" s="80">
        <v>104603</v>
      </c>
      <c r="C20" s="80">
        <v>2084</v>
      </c>
      <c r="D20" s="80">
        <v>200</v>
      </c>
      <c r="E20" s="80">
        <v>0</v>
      </c>
      <c r="F20" s="80">
        <v>0</v>
      </c>
      <c r="G20" s="80">
        <v>0</v>
      </c>
      <c r="H20" s="80">
        <v>106887</v>
      </c>
    </row>
    <row r="21" spans="1:8" x14ac:dyDescent="0.2">
      <c r="A21" s="80" t="s">
        <v>40</v>
      </c>
      <c r="B21" s="80">
        <v>19239</v>
      </c>
      <c r="C21" s="80">
        <v>913</v>
      </c>
      <c r="D21" s="80">
        <v>535</v>
      </c>
      <c r="E21" s="80">
        <v>0</v>
      </c>
      <c r="F21" s="80">
        <v>0</v>
      </c>
      <c r="G21" s="80">
        <v>0</v>
      </c>
      <c r="H21" s="80">
        <v>20687</v>
      </c>
    </row>
    <row r="22" spans="1:8" x14ac:dyDescent="0.2">
      <c r="A22" s="80" t="s">
        <v>41</v>
      </c>
      <c r="B22" s="80">
        <v>51720</v>
      </c>
      <c r="C22" s="80">
        <v>1209</v>
      </c>
      <c r="D22" s="80">
        <v>765</v>
      </c>
      <c r="E22" s="80">
        <v>26</v>
      </c>
      <c r="F22" s="80">
        <v>128</v>
      </c>
      <c r="G22" s="80">
        <v>0</v>
      </c>
      <c r="H22" s="80">
        <v>53848</v>
      </c>
    </row>
    <row r="23" spans="1:8" x14ac:dyDescent="0.2">
      <c r="A23" s="80" t="s">
        <v>42</v>
      </c>
      <c r="B23" s="80">
        <v>26900</v>
      </c>
      <c r="C23" s="80">
        <v>255</v>
      </c>
      <c r="D23" s="80">
        <v>130</v>
      </c>
      <c r="E23" s="80">
        <v>0</v>
      </c>
      <c r="F23" s="80">
        <v>0</v>
      </c>
      <c r="G23" s="80">
        <v>443</v>
      </c>
      <c r="H23" s="80">
        <v>27728</v>
      </c>
    </row>
    <row r="24" spans="1:8" x14ac:dyDescent="0.2">
      <c r="A24" s="80" t="s">
        <v>43</v>
      </c>
      <c r="B24" s="80">
        <v>20573</v>
      </c>
      <c r="C24" s="80">
        <v>143</v>
      </c>
      <c r="D24" s="80">
        <v>887</v>
      </c>
      <c r="E24" s="80">
        <v>62</v>
      </c>
      <c r="F24" s="80">
        <v>0</v>
      </c>
      <c r="G24" s="80">
        <v>0</v>
      </c>
      <c r="H24" s="80">
        <v>21665</v>
      </c>
    </row>
    <row r="25" spans="1:8" x14ac:dyDescent="0.2">
      <c r="A25" s="80" t="s">
        <v>44</v>
      </c>
      <c r="B25" s="80">
        <v>47007</v>
      </c>
      <c r="C25" s="80">
        <v>1316</v>
      </c>
      <c r="D25" s="80">
        <v>842</v>
      </c>
      <c r="E25" s="80">
        <v>50</v>
      </c>
      <c r="F25" s="80">
        <v>471</v>
      </c>
      <c r="G25" s="80">
        <v>8262</v>
      </c>
      <c r="H25" s="80">
        <v>57948</v>
      </c>
    </row>
    <row r="26" spans="1:8" x14ac:dyDescent="0.2">
      <c r="A26" s="80" t="s">
        <v>45</v>
      </c>
      <c r="B26" s="80">
        <v>18678</v>
      </c>
      <c r="C26" s="80">
        <v>2697</v>
      </c>
      <c r="D26" s="80">
        <v>316</v>
      </c>
      <c r="E26" s="80">
        <v>0</v>
      </c>
      <c r="F26" s="80">
        <v>0</v>
      </c>
      <c r="G26" s="80">
        <v>0</v>
      </c>
      <c r="H26" s="80">
        <v>21691</v>
      </c>
    </row>
    <row r="27" spans="1:8" x14ac:dyDescent="0.2">
      <c r="A27" s="80" t="s">
        <v>46</v>
      </c>
      <c r="B27" s="80">
        <v>11313</v>
      </c>
      <c r="C27" s="80">
        <v>56</v>
      </c>
      <c r="D27" s="80">
        <v>5362</v>
      </c>
      <c r="E27" s="80">
        <v>449</v>
      </c>
      <c r="F27" s="80">
        <v>0</v>
      </c>
      <c r="G27" s="80">
        <v>0</v>
      </c>
      <c r="H27" s="80">
        <v>17180</v>
      </c>
    </row>
    <row r="28" spans="1:8" x14ac:dyDescent="0.2">
      <c r="A28" s="80" t="s">
        <v>47</v>
      </c>
      <c r="B28" s="80">
        <v>206910</v>
      </c>
      <c r="C28" s="80">
        <v>2828</v>
      </c>
      <c r="D28" s="80">
        <v>40</v>
      </c>
      <c r="E28" s="80">
        <v>17001</v>
      </c>
      <c r="F28" s="80">
        <v>9</v>
      </c>
      <c r="G28" s="80">
        <v>0</v>
      </c>
      <c r="H28" s="80">
        <v>226788</v>
      </c>
    </row>
    <row r="29" spans="1:8" x14ac:dyDescent="0.2">
      <c r="A29" s="80" t="s">
        <v>48</v>
      </c>
      <c r="B29" s="80">
        <v>37427</v>
      </c>
      <c r="C29" s="80">
        <v>2419</v>
      </c>
      <c r="D29" s="80">
        <v>0</v>
      </c>
      <c r="E29" s="80">
        <v>36</v>
      </c>
      <c r="F29" s="80">
        <v>0</v>
      </c>
      <c r="G29" s="80">
        <v>0</v>
      </c>
      <c r="H29" s="80">
        <v>39882</v>
      </c>
    </row>
    <row r="30" spans="1:8" x14ac:dyDescent="0.2">
      <c r="A30" s="80" t="s">
        <v>49</v>
      </c>
      <c r="B30" s="80">
        <v>33245</v>
      </c>
      <c r="C30" s="80">
        <v>334</v>
      </c>
      <c r="D30" s="80">
        <v>1392</v>
      </c>
      <c r="E30" s="80">
        <v>72</v>
      </c>
      <c r="F30" s="80">
        <v>0</v>
      </c>
      <c r="G30" s="80">
        <v>0</v>
      </c>
      <c r="H30" s="80">
        <v>35043</v>
      </c>
    </row>
    <row r="31" spans="1:8" x14ac:dyDescent="0.2">
      <c r="A31" s="80" t="s">
        <v>50</v>
      </c>
      <c r="B31" s="80">
        <v>93280</v>
      </c>
      <c r="C31" s="80">
        <v>10855</v>
      </c>
      <c r="D31" s="80">
        <v>72</v>
      </c>
      <c r="E31" s="80">
        <v>0</v>
      </c>
      <c r="F31" s="80">
        <v>0</v>
      </c>
      <c r="G31" s="80">
        <v>729</v>
      </c>
      <c r="H31" s="80">
        <v>104936</v>
      </c>
    </row>
    <row r="32" spans="1:8" x14ac:dyDescent="0.2">
      <c r="A32" s="80" t="s">
        <v>51</v>
      </c>
      <c r="B32" s="80">
        <v>1479</v>
      </c>
      <c r="C32" s="80">
        <v>525</v>
      </c>
      <c r="D32" s="80">
        <v>0</v>
      </c>
      <c r="E32" s="80">
        <v>0</v>
      </c>
      <c r="F32" s="80">
        <v>0</v>
      </c>
      <c r="G32" s="80">
        <v>0</v>
      </c>
      <c r="H32" s="80">
        <v>2004</v>
      </c>
    </row>
    <row r="33" spans="1:8" x14ac:dyDescent="0.2">
      <c r="A33" s="80" t="s">
        <v>52</v>
      </c>
      <c r="B33" s="80">
        <v>24226</v>
      </c>
      <c r="C33" s="80">
        <v>30</v>
      </c>
      <c r="D33" s="80">
        <v>1627</v>
      </c>
      <c r="E33" s="80">
        <v>0</v>
      </c>
      <c r="F33" s="80">
        <v>0</v>
      </c>
      <c r="G33" s="80">
        <v>0</v>
      </c>
      <c r="H33" s="80">
        <v>25883</v>
      </c>
    </row>
    <row r="34" spans="1:8" x14ac:dyDescent="0.2">
      <c r="A34" s="80" t="s">
        <v>53</v>
      </c>
      <c r="B34" s="80">
        <v>57723</v>
      </c>
      <c r="C34" s="80">
        <v>1225</v>
      </c>
      <c r="D34" s="80">
        <v>511</v>
      </c>
      <c r="E34" s="80">
        <v>0</v>
      </c>
      <c r="F34" s="80">
        <v>0</v>
      </c>
      <c r="G34" s="80">
        <v>0</v>
      </c>
      <c r="H34" s="80">
        <v>59459</v>
      </c>
    </row>
    <row r="35" spans="1:8" x14ac:dyDescent="0.2">
      <c r="A35" s="81" t="s">
        <v>54</v>
      </c>
      <c r="B35" s="81">
        <v>45553</v>
      </c>
      <c r="C35" s="81">
        <v>0</v>
      </c>
      <c r="D35" s="81">
        <v>4593</v>
      </c>
      <c r="E35" s="81">
        <v>0</v>
      </c>
      <c r="F35" s="81">
        <v>0</v>
      </c>
      <c r="G35" s="81">
        <v>0</v>
      </c>
      <c r="H35" s="81">
        <v>50146</v>
      </c>
    </row>
    <row r="36" spans="1:8" x14ac:dyDescent="0.2">
      <c r="A36" s="96" t="s">
        <v>640</v>
      </c>
      <c r="B36" s="96"/>
      <c r="C36" s="96"/>
      <c r="D36" s="96"/>
      <c r="E36" s="96"/>
      <c r="F36" s="96"/>
      <c r="G36" s="96"/>
      <c r="H36" s="96"/>
    </row>
    <row r="37" spans="1:8" x14ac:dyDescent="0.2">
      <c r="A37" s="80"/>
      <c r="B37" s="80"/>
      <c r="C37" s="80"/>
      <c r="D37" s="80"/>
      <c r="E37" s="80"/>
      <c r="F37" s="80"/>
      <c r="G37" s="80"/>
      <c r="H37" s="80"/>
    </row>
  </sheetData>
  <sheetProtection sheet="1"/>
  <mergeCells count="3">
    <mergeCell ref="B1:E1"/>
    <mergeCell ref="B9:G9"/>
    <mergeCell ref="A36:H36"/>
  </mergeCells>
  <hyperlinks>
    <hyperlink ref="A7" r:id="rId1" xr:uid="{00000000-0004-0000-1E00-000000000000}"/>
  </hyperlinks>
  <pageMargins left="0.7" right="0.7" top="0.75" bottom="0.75" header="0.3" footer="0.3"/>
  <pageSetup paperSize="9" orientation="portrait"/>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25"/>
  <sheetViews>
    <sheetView showGridLines="0" workbookViewId="0">
      <pane ySplit="5" topLeftCell="A12" activePane="bottomLeft" state="frozen"/>
      <selection pane="bottomLeft" activeCell="A4" sqref="A4"/>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94"/>
      <c r="C1" s="94"/>
      <c r="D1" s="94"/>
      <c r="E1" s="94"/>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83" t="s">
        <v>0</v>
      </c>
    </row>
    <row r="6" spans="1:16" ht="3.95" customHeight="1" x14ac:dyDescent="0.2">
      <c r="B6" s="85"/>
    </row>
    <row r="7" spans="1:16" ht="172.5" customHeight="1" x14ac:dyDescent="0.2">
      <c r="B7" s="98" t="s">
        <v>10</v>
      </c>
      <c r="C7" s="98"/>
      <c r="D7" s="98"/>
      <c r="E7" s="98"/>
      <c r="F7" s="98"/>
      <c r="G7" s="98"/>
      <c r="H7" s="98"/>
      <c r="I7" s="98"/>
      <c r="J7" s="98"/>
    </row>
    <row r="8" spans="1:16" ht="12.75" customHeight="1" x14ac:dyDescent="0.2">
      <c r="B8" s="82"/>
    </row>
    <row r="9" spans="1:16" ht="12.75" customHeight="1" x14ac:dyDescent="0.2">
      <c r="B9" s="86" t="s">
        <v>5</v>
      </c>
    </row>
    <row r="10" spans="1:16" ht="3.95" customHeight="1" x14ac:dyDescent="0.2">
      <c r="B10" s="85"/>
    </row>
    <row r="11" spans="1:16" ht="92.25" customHeight="1" x14ac:dyDescent="0.2">
      <c r="B11" s="98" t="s">
        <v>8</v>
      </c>
      <c r="C11" s="98"/>
      <c r="D11" s="98"/>
      <c r="E11" s="98"/>
      <c r="F11" s="98"/>
      <c r="G11" s="98"/>
      <c r="H11" s="98"/>
      <c r="I11" s="98"/>
      <c r="J11" s="98"/>
    </row>
    <row r="12" spans="1:16" ht="12.75" customHeight="1" x14ac:dyDescent="0.2">
      <c r="B12" s="84"/>
      <c r="C12" s="84"/>
      <c r="D12" s="84"/>
      <c r="E12" s="84"/>
      <c r="F12" s="84"/>
      <c r="G12" s="84"/>
      <c r="H12" s="84"/>
      <c r="I12" s="84"/>
      <c r="J12" s="84"/>
    </row>
    <row r="13" spans="1:16" ht="12.75" customHeight="1" x14ac:dyDescent="0.2">
      <c r="B13" s="86" t="s">
        <v>6</v>
      </c>
      <c r="C13" s="84"/>
      <c r="D13" s="84"/>
      <c r="E13" s="84"/>
      <c r="F13" s="84"/>
      <c r="G13" s="84"/>
      <c r="H13" s="84"/>
      <c r="I13" s="84"/>
      <c r="J13" s="84"/>
    </row>
    <row r="14" spans="1:16" ht="3.95" customHeight="1" x14ac:dyDescent="0.2">
      <c r="B14" s="84"/>
      <c r="C14" s="84"/>
      <c r="D14" s="84"/>
      <c r="E14" s="84"/>
      <c r="F14" s="84"/>
      <c r="G14" s="84"/>
      <c r="H14" s="84"/>
      <c r="I14" s="84"/>
      <c r="J14" s="84"/>
    </row>
    <row r="15" spans="1:16" ht="68.25" customHeight="1" x14ac:dyDescent="0.2">
      <c r="B15" s="98" t="s">
        <v>7</v>
      </c>
      <c r="C15" s="98"/>
      <c r="D15" s="98"/>
      <c r="E15" s="98"/>
      <c r="F15" s="98"/>
      <c r="G15" s="98"/>
      <c r="H15" s="98"/>
      <c r="I15" s="98"/>
      <c r="J15" s="98"/>
    </row>
    <row r="16" spans="1:16" ht="12.75" customHeight="1" x14ac:dyDescent="0.2">
      <c r="B16" s="84"/>
      <c r="C16" s="84"/>
      <c r="D16" s="84"/>
    </row>
    <row r="17" spans="2:10" ht="12.75" customHeight="1" x14ac:dyDescent="0.2">
      <c r="B17" s="86" t="s">
        <v>9</v>
      </c>
      <c r="C17" s="84"/>
      <c r="D17" s="84"/>
    </row>
    <row r="18" spans="2:10" ht="3.95" customHeight="1" x14ac:dyDescent="0.2">
      <c r="B18" s="85"/>
      <c r="C18" s="85"/>
      <c r="D18" s="85"/>
      <c r="E18" s="85"/>
      <c r="F18" s="85"/>
      <c r="G18" s="85"/>
      <c r="H18" s="85"/>
      <c r="I18" s="85"/>
      <c r="J18" s="85"/>
    </row>
    <row r="19" spans="2:10" ht="41.25" customHeight="1" x14ac:dyDescent="0.2">
      <c r="B19" s="98" t="s">
        <v>11</v>
      </c>
      <c r="C19" s="98"/>
      <c r="D19" s="98"/>
      <c r="E19" s="98"/>
      <c r="F19" s="98"/>
      <c r="G19" s="98"/>
      <c r="H19" s="98"/>
      <c r="I19" s="98"/>
      <c r="J19" s="98"/>
    </row>
    <row r="20" spans="2:10" ht="12.75" customHeight="1" x14ac:dyDescent="0.2">
      <c r="B20" s="85"/>
      <c r="C20" s="84"/>
      <c r="D20" s="84"/>
    </row>
    <row r="21" spans="2:10" ht="12.75" customHeight="1" x14ac:dyDescent="0.2">
      <c r="B21" s="86" t="s">
        <v>1</v>
      </c>
    </row>
    <row r="22" spans="2:10" ht="3.95" customHeight="1" x14ac:dyDescent="0.2">
      <c r="B22" s="86"/>
    </row>
    <row r="23" spans="2:10" ht="12.75" customHeight="1" x14ac:dyDescent="0.2">
      <c r="B23" s="87" t="s">
        <v>2</v>
      </c>
      <c r="C23" s="88" t="s">
        <v>3</v>
      </c>
    </row>
    <row r="25" spans="2:10" x14ac:dyDescent="0.2">
      <c r="B25" s="6" t="s">
        <v>22</v>
      </c>
    </row>
  </sheetData>
  <mergeCells count="5">
    <mergeCell ref="B1:E1"/>
    <mergeCell ref="B7:J7"/>
    <mergeCell ref="B11:J11"/>
    <mergeCell ref="B15:J15"/>
    <mergeCell ref="B19:J19"/>
  </mergeCells>
  <hyperlinks>
    <hyperlink ref="C23" r:id="rId1" xr:uid="{00000000-0004-0000-1F00-000000000000}"/>
    <hyperlink ref="B25" r:id="rId2" xr:uid="{00000000-0004-0000-1F00-000001000000}"/>
  </hyperlinks>
  <pageMargins left="0.7" right="0.7" top="0.75" bottom="0.75" header="0.3" footer="0.3"/>
  <pageSetup paperSize="9"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v>
      </c>
    </row>
    <row r="6" spans="1:16" ht="15.95" customHeight="1" x14ac:dyDescent="0.2">
      <c r="A6" s="12" t="s">
        <v>24</v>
      </c>
    </row>
    <row r="7" spans="1:16" ht="15" customHeight="1" x14ac:dyDescent="0.2">
      <c r="A7" s="6" t="s">
        <v>22</v>
      </c>
    </row>
    <row r="8" spans="1:16" x14ac:dyDescent="0.2">
      <c r="A8" s="18"/>
      <c r="B8" s="18"/>
      <c r="C8" s="18"/>
      <c r="D8" s="18"/>
      <c r="E8" s="18"/>
      <c r="F8" s="18"/>
      <c r="G8" s="18"/>
      <c r="H8" s="18"/>
      <c r="I8" s="18"/>
    </row>
    <row r="9" spans="1:16" x14ac:dyDescent="0.2">
      <c r="B9" s="95" t="s">
        <v>67</v>
      </c>
      <c r="C9" s="95"/>
      <c r="D9" s="95"/>
      <c r="E9" s="95"/>
      <c r="F9" s="95"/>
      <c r="G9" s="95"/>
      <c r="H9" s="95"/>
    </row>
    <row r="10" spans="1:16" x14ac:dyDescent="0.2">
      <c r="A10" s="26" t="s">
        <v>26</v>
      </c>
      <c r="B10" s="20" t="s">
        <v>68</v>
      </c>
      <c r="C10" s="20" t="s">
        <v>69</v>
      </c>
      <c r="D10" s="20" t="s">
        <v>70</v>
      </c>
      <c r="E10" s="20" t="s">
        <v>71</v>
      </c>
      <c r="F10" s="20" t="s">
        <v>72</v>
      </c>
      <c r="G10" s="20" t="s">
        <v>73</v>
      </c>
      <c r="H10" s="20" t="s">
        <v>74</v>
      </c>
      <c r="I10" s="20" t="s">
        <v>29</v>
      </c>
    </row>
    <row r="11" spans="1:16" x14ac:dyDescent="0.2">
      <c r="A11" s="26" t="s">
        <v>30</v>
      </c>
      <c r="B11" s="26">
        <v>1440</v>
      </c>
      <c r="C11" s="26">
        <v>0</v>
      </c>
      <c r="D11" s="26">
        <v>374</v>
      </c>
      <c r="E11" s="26">
        <v>344</v>
      </c>
      <c r="F11" s="26">
        <v>17</v>
      </c>
      <c r="G11" s="26">
        <v>90</v>
      </c>
      <c r="H11" s="26">
        <v>40</v>
      </c>
      <c r="I11" s="26">
        <v>2305</v>
      </c>
    </row>
    <row r="12" spans="1:16" x14ac:dyDescent="0.2">
      <c r="A12" s="26" t="s">
        <v>31</v>
      </c>
      <c r="B12" s="26">
        <v>1447</v>
      </c>
      <c r="C12" s="26">
        <v>0</v>
      </c>
      <c r="D12" s="26">
        <v>314</v>
      </c>
      <c r="E12" s="26">
        <v>315</v>
      </c>
      <c r="F12" s="26">
        <v>21</v>
      </c>
      <c r="G12" s="26">
        <v>95</v>
      </c>
      <c r="H12" s="26">
        <v>22</v>
      </c>
      <c r="I12" s="26">
        <v>2214</v>
      </c>
    </row>
    <row r="13" spans="1:16" x14ac:dyDescent="0.2">
      <c r="A13" s="26" t="s">
        <v>32</v>
      </c>
      <c r="B13" s="26">
        <v>1624</v>
      </c>
      <c r="C13" s="26">
        <v>0</v>
      </c>
      <c r="D13" s="26">
        <v>359</v>
      </c>
      <c r="E13" s="26">
        <v>322</v>
      </c>
      <c r="F13" s="26">
        <v>6</v>
      </c>
      <c r="G13" s="26">
        <v>81</v>
      </c>
      <c r="H13" s="26">
        <v>30</v>
      </c>
      <c r="I13" s="26">
        <v>2422</v>
      </c>
    </row>
    <row r="14" spans="1:16" x14ac:dyDescent="0.2">
      <c r="A14" s="26" t="s">
        <v>33</v>
      </c>
      <c r="B14" s="26">
        <v>2017</v>
      </c>
      <c r="C14" s="26">
        <v>0</v>
      </c>
      <c r="D14" s="26">
        <v>410</v>
      </c>
      <c r="E14" s="26">
        <v>495</v>
      </c>
      <c r="F14" s="26">
        <v>40</v>
      </c>
      <c r="G14" s="26">
        <v>93</v>
      </c>
      <c r="H14" s="26">
        <v>31</v>
      </c>
      <c r="I14" s="26">
        <v>3086</v>
      </c>
    </row>
    <row r="15" spans="1:16" x14ac:dyDescent="0.2">
      <c r="A15" s="26" t="s">
        <v>34</v>
      </c>
      <c r="B15" s="26">
        <v>1669</v>
      </c>
      <c r="C15" s="26">
        <v>0</v>
      </c>
      <c r="D15" s="26">
        <v>430</v>
      </c>
      <c r="E15" s="26">
        <v>466</v>
      </c>
      <c r="F15" s="26">
        <v>115</v>
      </c>
      <c r="G15" s="26">
        <v>121</v>
      </c>
      <c r="H15" s="26">
        <v>33</v>
      </c>
      <c r="I15" s="26">
        <v>2834</v>
      </c>
    </row>
    <row r="16" spans="1:16" x14ac:dyDescent="0.2">
      <c r="A16" s="26" t="s">
        <v>35</v>
      </c>
      <c r="B16" s="26">
        <v>2264</v>
      </c>
      <c r="C16" s="26">
        <v>0</v>
      </c>
      <c r="D16" s="26">
        <v>461</v>
      </c>
      <c r="E16" s="26">
        <v>476</v>
      </c>
      <c r="F16" s="26">
        <v>4</v>
      </c>
      <c r="G16" s="26">
        <v>102</v>
      </c>
      <c r="H16" s="26">
        <v>34</v>
      </c>
      <c r="I16" s="26">
        <v>3341</v>
      </c>
    </row>
    <row r="17" spans="1:9" x14ac:dyDescent="0.2">
      <c r="A17" s="26" t="s">
        <v>36</v>
      </c>
      <c r="B17" s="26">
        <v>2196</v>
      </c>
      <c r="C17" s="26">
        <v>1</v>
      </c>
      <c r="D17" s="26">
        <v>428</v>
      </c>
      <c r="E17" s="26">
        <v>526</v>
      </c>
      <c r="F17" s="26">
        <v>80</v>
      </c>
      <c r="G17" s="26">
        <v>97</v>
      </c>
      <c r="H17" s="26">
        <v>36</v>
      </c>
      <c r="I17" s="26">
        <v>3363</v>
      </c>
    </row>
    <row r="18" spans="1:9" x14ac:dyDescent="0.2">
      <c r="A18" s="26" t="s">
        <v>37</v>
      </c>
      <c r="B18" s="26">
        <v>1935</v>
      </c>
      <c r="C18" s="26">
        <v>0</v>
      </c>
      <c r="D18" s="26">
        <v>332</v>
      </c>
      <c r="E18" s="26">
        <v>419</v>
      </c>
      <c r="F18" s="26">
        <v>84</v>
      </c>
      <c r="G18" s="26">
        <v>77</v>
      </c>
      <c r="H18" s="26">
        <v>121</v>
      </c>
      <c r="I18" s="26">
        <v>2968</v>
      </c>
    </row>
    <row r="19" spans="1:9" x14ac:dyDescent="0.2">
      <c r="A19" s="26" t="s">
        <v>38</v>
      </c>
      <c r="B19" s="26">
        <v>2218</v>
      </c>
      <c r="C19" s="26">
        <v>0</v>
      </c>
      <c r="D19" s="26">
        <v>382</v>
      </c>
      <c r="E19" s="26">
        <v>342</v>
      </c>
      <c r="F19" s="26">
        <v>96</v>
      </c>
      <c r="G19" s="26">
        <v>85</v>
      </c>
      <c r="H19" s="26">
        <v>20</v>
      </c>
      <c r="I19" s="26">
        <v>3143</v>
      </c>
    </row>
    <row r="20" spans="1:9" x14ac:dyDescent="0.2">
      <c r="A20" s="26" t="s">
        <v>39</v>
      </c>
      <c r="B20" s="26">
        <v>1817</v>
      </c>
      <c r="C20" s="26">
        <v>0</v>
      </c>
      <c r="D20" s="26">
        <v>371</v>
      </c>
      <c r="E20" s="26">
        <v>440</v>
      </c>
      <c r="F20" s="26">
        <v>27</v>
      </c>
      <c r="G20" s="26">
        <v>63</v>
      </c>
      <c r="H20" s="26">
        <v>34</v>
      </c>
      <c r="I20" s="26">
        <v>2752</v>
      </c>
    </row>
    <row r="21" spans="1:9" x14ac:dyDescent="0.2">
      <c r="A21" s="26" t="s">
        <v>40</v>
      </c>
      <c r="B21" s="26">
        <v>1741</v>
      </c>
      <c r="C21" s="26">
        <v>0</v>
      </c>
      <c r="D21" s="26">
        <v>334</v>
      </c>
      <c r="E21" s="26">
        <v>299</v>
      </c>
      <c r="F21" s="26">
        <v>88</v>
      </c>
      <c r="G21" s="26">
        <v>88</v>
      </c>
      <c r="H21" s="26">
        <v>46</v>
      </c>
      <c r="I21" s="26">
        <v>2596</v>
      </c>
    </row>
    <row r="22" spans="1:9" x14ac:dyDescent="0.2">
      <c r="A22" s="26" t="s">
        <v>41</v>
      </c>
      <c r="B22" s="26">
        <v>1986</v>
      </c>
      <c r="C22" s="26">
        <v>0</v>
      </c>
      <c r="D22" s="26">
        <v>426</v>
      </c>
      <c r="E22" s="26">
        <v>419</v>
      </c>
      <c r="F22" s="26">
        <v>67</v>
      </c>
      <c r="G22" s="26">
        <v>118</v>
      </c>
      <c r="H22" s="26">
        <v>41</v>
      </c>
      <c r="I22" s="26">
        <v>3057</v>
      </c>
    </row>
    <row r="23" spans="1:9" x14ac:dyDescent="0.2">
      <c r="A23" s="26" t="s">
        <v>42</v>
      </c>
      <c r="B23" s="26">
        <v>1659</v>
      </c>
      <c r="C23" s="26">
        <v>0</v>
      </c>
      <c r="D23" s="26">
        <v>385</v>
      </c>
      <c r="E23" s="26">
        <v>467</v>
      </c>
      <c r="F23" s="26">
        <v>24</v>
      </c>
      <c r="G23" s="26">
        <v>101</v>
      </c>
      <c r="H23" s="26">
        <v>23</v>
      </c>
      <c r="I23" s="26">
        <v>2659</v>
      </c>
    </row>
    <row r="24" spans="1:9" x14ac:dyDescent="0.2">
      <c r="A24" s="26" t="s">
        <v>43</v>
      </c>
      <c r="B24" s="26">
        <v>1673</v>
      </c>
      <c r="C24" s="26">
        <v>1</v>
      </c>
      <c r="D24" s="26">
        <v>397</v>
      </c>
      <c r="E24" s="26">
        <v>328</v>
      </c>
      <c r="F24" s="26">
        <v>26</v>
      </c>
      <c r="G24" s="26">
        <v>138</v>
      </c>
      <c r="H24" s="26">
        <v>21</v>
      </c>
      <c r="I24" s="26">
        <v>2583</v>
      </c>
    </row>
    <row r="25" spans="1:9" x14ac:dyDescent="0.2">
      <c r="A25" s="26" t="s">
        <v>44</v>
      </c>
      <c r="B25" s="26">
        <v>1924</v>
      </c>
      <c r="C25" s="26">
        <v>2</v>
      </c>
      <c r="D25" s="26">
        <v>460</v>
      </c>
      <c r="E25" s="26">
        <v>464</v>
      </c>
      <c r="F25" s="26">
        <v>4</v>
      </c>
      <c r="G25" s="26">
        <v>143</v>
      </c>
      <c r="H25" s="26">
        <v>39</v>
      </c>
      <c r="I25" s="26">
        <v>3034</v>
      </c>
    </row>
    <row r="26" spans="1:9" x14ac:dyDescent="0.2">
      <c r="A26" s="26" t="s">
        <v>45</v>
      </c>
      <c r="B26" s="26">
        <v>1730</v>
      </c>
      <c r="C26" s="26">
        <v>5</v>
      </c>
      <c r="D26" s="26">
        <v>364</v>
      </c>
      <c r="E26" s="26">
        <v>432</v>
      </c>
      <c r="F26" s="26">
        <v>3</v>
      </c>
      <c r="G26" s="26">
        <v>154</v>
      </c>
      <c r="H26" s="26">
        <v>120</v>
      </c>
      <c r="I26" s="26">
        <v>2803</v>
      </c>
    </row>
    <row r="27" spans="1:9" x14ac:dyDescent="0.2">
      <c r="A27" s="26" t="s">
        <v>46</v>
      </c>
      <c r="B27" s="26">
        <v>1541</v>
      </c>
      <c r="C27" s="26">
        <v>0</v>
      </c>
      <c r="D27" s="26">
        <v>512</v>
      </c>
      <c r="E27" s="26">
        <v>748</v>
      </c>
      <c r="F27" s="26">
        <v>52</v>
      </c>
      <c r="G27" s="26">
        <v>136</v>
      </c>
      <c r="H27" s="26">
        <v>217</v>
      </c>
      <c r="I27" s="26">
        <v>3206</v>
      </c>
    </row>
    <row r="28" spans="1:9" x14ac:dyDescent="0.2">
      <c r="A28" s="26" t="s">
        <v>47</v>
      </c>
      <c r="B28" s="26">
        <v>1675</v>
      </c>
      <c r="C28" s="26">
        <v>1</v>
      </c>
      <c r="D28" s="26">
        <v>405</v>
      </c>
      <c r="E28" s="26">
        <v>478</v>
      </c>
      <c r="F28" s="26">
        <v>13</v>
      </c>
      <c r="G28" s="26">
        <v>144</v>
      </c>
      <c r="H28" s="26">
        <v>561</v>
      </c>
      <c r="I28" s="26">
        <v>3276</v>
      </c>
    </row>
    <row r="29" spans="1:9" x14ac:dyDescent="0.2">
      <c r="A29" s="26" t="s">
        <v>48</v>
      </c>
      <c r="B29" s="26">
        <v>991</v>
      </c>
      <c r="C29" s="26">
        <v>10</v>
      </c>
      <c r="D29" s="26">
        <v>153</v>
      </c>
      <c r="E29" s="26">
        <v>431</v>
      </c>
      <c r="F29" s="26">
        <v>426</v>
      </c>
      <c r="G29" s="26">
        <v>113</v>
      </c>
      <c r="H29" s="26">
        <v>421</v>
      </c>
      <c r="I29" s="26">
        <v>2535</v>
      </c>
    </row>
    <row r="30" spans="1:9" x14ac:dyDescent="0.2">
      <c r="A30" s="26" t="s">
        <v>49</v>
      </c>
      <c r="B30" s="26">
        <v>841</v>
      </c>
      <c r="C30" s="26">
        <v>19</v>
      </c>
      <c r="D30" s="26">
        <v>260</v>
      </c>
      <c r="E30" s="26">
        <v>1895</v>
      </c>
      <c r="F30" s="26">
        <v>206</v>
      </c>
      <c r="G30" s="26">
        <v>336</v>
      </c>
      <c r="H30" s="26">
        <v>582</v>
      </c>
      <c r="I30" s="26">
        <v>4120</v>
      </c>
    </row>
    <row r="31" spans="1:9" x14ac:dyDescent="0.2">
      <c r="A31" s="26" t="s">
        <v>50</v>
      </c>
      <c r="B31" s="26">
        <v>717</v>
      </c>
      <c r="C31" s="26">
        <v>16</v>
      </c>
      <c r="D31" s="26">
        <v>57</v>
      </c>
      <c r="E31" s="26">
        <v>171</v>
      </c>
      <c r="F31" s="26">
        <v>5</v>
      </c>
      <c r="G31" s="26">
        <v>103</v>
      </c>
      <c r="H31" s="26">
        <v>563</v>
      </c>
      <c r="I31" s="26">
        <v>1616</v>
      </c>
    </row>
    <row r="32" spans="1:9" x14ac:dyDescent="0.2">
      <c r="A32" s="26" t="s">
        <v>51</v>
      </c>
      <c r="B32" s="26">
        <v>473</v>
      </c>
      <c r="C32" s="26">
        <v>0</v>
      </c>
      <c r="D32" s="26">
        <v>32</v>
      </c>
      <c r="E32" s="26">
        <v>187</v>
      </c>
      <c r="F32" s="26">
        <v>112</v>
      </c>
      <c r="G32" s="26">
        <v>104</v>
      </c>
      <c r="H32" s="26">
        <v>251</v>
      </c>
      <c r="I32" s="26">
        <v>1159</v>
      </c>
    </row>
    <row r="33" spans="1:9" x14ac:dyDescent="0.2">
      <c r="A33" s="26" t="s">
        <v>52</v>
      </c>
      <c r="B33" s="26">
        <v>456</v>
      </c>
      <c r="C33" s="26">
        <v>4</v>
      </c>
      <c r="D33" s="26">
        <v>21</v>
      </c>
      <c r="E33" s="26">
        <v>143</v>
      </c>
      <c r="F33" s="26">
        <v>11</v>
      </c>
      <c r="G33" s="26">
        <v>76</v>
      </c>
      <c r="H33" s="26">
        <v>422</v>
      </c>
      <c r="I33" s="26">
        <v>1129</v>
      </c>
    </row>
    <row r="34" spans="1:9" x14ac:dyDescent="0.2">
      <c r="A34" s="26" t="s">
        <v>53</v>
      </c>
      <c r="B34" s="26">
        <v>501</v>
      </c>
      <c r="C34" s="26">
        <v>2</v>
      </c>
      <c r="D34" s="26">
        <v>18</v>
      </c>
      <c r="E34" s="26">
        <v>109</v>
      </c>
      <c r="F34" s="26">
        <v>15</v>
      </c>
      <c r="G34" s="26">
        <v>31</v>
      </c>
      <c r="H34" s="26">
        <v>459</v>
      </c>
      <c r="I34" s="26">
        <v>1133</v>
      </c>
    </row>
    <row r="35" spans="1:9" x14ac:dyDescent="0.2">
      <c r="A35" s="27" t="s">
        <v>54</v>
      </c>
      <c r="B35" s="27">
        <v>403</v>
      </c>
      <c r="C35" s="27">
        <v>31</v>
      </c>
      <c r="D35" s="27">
        <v>13</v>
      </c>
      <c r="E35" s="27">
        <v>122</v>
      </c>
      <c r="F35" s="27">
        <v>4</v>
      </c>
      <c r="G35" s="27">
        <v>47</v>
      </c>
      <c r="H35" s="27">
        <v>505</v>
      </c>
      <c r="I35" s="27">
        <v>1094</v>
      </c>
    </row>
    <row r="36" spans="1:9" x14ac:dyDescent="0.2">
      <c r="A36" s="96" t="s">
        <v>55</v>
      </c>
      <c r="B36" s="96"/>
      <c r="C36" s="96"/>
      <c r="D36" s="96"/>
      <c r="E36" s="96"/>
      <c r="F36" s="96"/>
      <c r="G36" s="96"/>
      <c r="H36" s="96"/>
      <c r="I36" s="96"/>
    </row>
    <row r="37" spans="1:9" ht="22.5" customHeight="1" x14ac:dyDescent="0.2">
      <c r="A37" s="96" t="s">
        <v>56</v>
      </c>
      <c r="B37" s="96"/>
      <c r="C37" s="96"/>
      <c r="D37" s="96"/>
      <c r="E37" s="96"/>
      <c r="F37" s="96"/>
      <c r="G37" s="96"/>
      <c r="H37" s="96"/>
      <c r="I37" s="96"/>
    </row>
    <row r="38" spans="1:9" ht="22.5" customHeight="1" x14ac:dyDescent="0.2">
      <c r="A38" s="96" t="s">
        <v>75</v>
      </c>
      <c r="B38" s="96"/>
      <c r="C38" s="96"/>
      <c r="D38" s="96"/>
      <c r="E38" s="96"/>
      <c r="F38" s="96"/>
      <c r="G38" s="96"/>
      <c r="H38" s="96"/>
      <c r="I38" s="96"/>
    </row>
    <row r="39" spans="1:9" x14ac:dyDescent="0.2">
      <c r="A39" s="96" t="s">
        <v>76</v>
      </c>
      <c r="B39" s="96"/>
      <c r="C39" s="96"/>
      <c r="D39" s="96"/>
      <c r="E39" s="96"/>
      <c r="F39" s="96"/>
      <c r="G39" s="96"/>
      <c r="H39" s="96"/>
      <c r="I39" s="96"/>
    </row>
    <row r="40" spans="1:9" x14ac:dyDescent="0.2">
      <c r="A40" s="96" t="s">
        <v>58</v>
      </c>
      <c r="B40" s="96"/>
      <c r="C40" s="96"/>
      <c r="D40" s="96"/>
      <c r="E40" s="96"/>
      <c r="F40" s="96"/>
      <c r="G40" s="96"/>
      <c r="H40" s="96"/>
      <c r="I40" s="96"/>
    </row>
  </sheetData>
  <sheetProtection sheet="1"/>
  <mergeCells count="7">
    <mergeCell ref="A39:I39"/>
    <mergeCell ref="A40:I40"/>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78</v>
      </c>
    </row>
    <row r="6" spans="1:16" ht="15.95" customHeight="1" x14ac:dyDescent="0.2">
      <c r="A6" s="12" t="s">
        <v>24</v>
      </c>
    </row>
    <row r="7" spans="1:16" ht="15" customHeight="1" x14ac:dyDescent="0.2">
      <c r="A7" s="6" t="s">
        <v>22</v>
      </c>
    </row>
    <row r="9" spans="1:16" x14ac:dyDescent="0.2">
      <c r="A9" s="18"/>
      <c r="B9" s="18"/>
      <c r="C9" s="18"/>
      <c r="D9" s="18"/>
      <c r="E9" s="18"/>
      <c r="F9" s="18"/>
      <c r="G9" s="18"/>
      <c r="H9" s="18"/>
    </row>
    <row r="10" spans="1:16" ht="33.75" x14ac:dyDescent="0.2">
      <c r="A10" s="28" t="s">
        <v>26</v>
      </c>
      <c r="B10" s="20" t="s">
        <v>79</v>
      </c>
      <c r="C10" s="20" t="s">
        <v>80</v>
      </c>
      <c r="D10" s="20" t="s">
        <v>81</v>
      </c>
      <c r="E10" s="20" t="s">
        <v>82</v>
      </c>
      <c r="F10" s="20" t="s">
        <v>83</v>
      </c>
      <c r="G10" s="20" t="s">
        <v>84</v>
      </c>
      <c r="H10" s="20" t="s">
        <v>29</v>
      </c>
    </row>
    <row r="11" spans="1:16" x14ac:dyDescent="0.2">
      <c r="A11" s="28" t="s">
        <v>30</v>
      </c>
      <c r="B11" s="28">
        <v>76411</v>
      </c>
      <c r="C11" s="28">
        <v>16665</v>
      </c>
      <c r="D11" s="28">
        <v>5910</v>
      </c>
      <c r="E11" s="28">
        <v>2942</v>
      </c>
      <c r="F11" s="28">
        <v>367</v>
      </c>
      <c r="G11" s="28">
        <v>5417</v>
      </c>
      <c r="H11" s="28">
        <v>107712</v>
      </c>
    </row>
    <row r="12" spans="1:16" x14ac:dyDescent="0.2">
      <c r="A12" s="28" t="s">
        <v>31</v>
      </c>
      <c r="B12" s="28">
        <v>66612</v>
      </c>
      <c r="C12" s="28">
        <v>16822</v>
      </c>
      <c r="D12" s="28">
        <v>3311</v>
      </c>
      <c r="E12" s="28">
        <v>1328</v>
      </c>
      <c r="F12" s="28">
        <v>268</v>
      </c>
      <c r="G12" s="28">
        <v>5947</v>
      </c>
      <c r="H12" s="28">
        <v>94288</v>
      </c>
    </row>
    <row r="13" spans="1:16" x14ac:dyDescent="0.2">
      <c r="A13" s="28" t="s">
        <v>32</v>
      </c>
      <c r="B13" s="28">
        <v>70108</v>
      </c>
      <c r="C13" s="28">
        <v>16885</v>
      </c>
      <c r="D13" s="28">
        <v>3619</v>
      </c>
      <c r="E13" s="28">
        <v>1438</v>
      </c>
      <c r="F13" s="28">
        <v>374</v>
      </c>
      <c r="G13" s="28">
        <v>4655</v>
      </c>
      <c r="H13" s="28">
        <v>97079</v>
      </c>
    </row>
    <row r="14" spans="1:16" x14ac:dyDescent="0.2">
      <c r="A14" s="28" t="s">
        <v>33</v>
      </c>
      <c r="B14" s="28">
        <v>83587</v>
      </c>
      <c r="C14" s="28">
        <v>20141</v>
      </c>
      <c r="D14" s="28">
        <v>4843</v>
      </c>
      <c r="E14" s="28">
        <v>1889</v>
      </c>
      <c r="F14" s="28">
        <v>867</v>
      </c>
      <c r="G14" s="28">
        <v>5997</v>
      </c>
      <c r="H14" s="28">
        <v>117324</v>
      </c>
    </row>
    <row r="15" spans="1:16" x14ac:dyDescent="0.2">
      <c r="A15" s="28" t="s">
        <v>34</v>
      </c>
      <c r="B15" s="28">
        <v>61084</v>
      </c>
      <c r="C15" s="28">
        <v>18377</v>
      </c>
      <c r="D15" s="28">
        <v>3393</v>
      </c>
      <c r="E15" s="28">
        <v>1570</v>
      </c>
      <c r="F15" s="28">
        <v>522</v>
      </c>
      <c r="G15" s="28">
        <v>4032</v>
      </c>
      <c r="H15" s="28">
        <v>88978</v>
      </c>
    </row>
    <row r="16" spans="1:16" x14ac:dyDescent="0.2">
      <c r="A16" s="28" t="s">
        <v>35</v>
      </c>
      <c r="B16" s="28">
        <v>79783</v>
      </c>
      <c r="C16" s="28">
        <v>19544</v>
      </c>
      <c r="D16" s="28">
        <v>4197</v>
      </c>
      <c r="E16" s="28">
        <v>2165</v>
      </c>
      <c r="F16" s="28">
        <v>628</v>
      </c>
      <c r="G16" s="28">
        <v>4227</v>
      </c>
      <c r="H16" s="28">
        <v>110544</v>
      </c>
    </row>
    <row r="17" spans="1:8" x14ac:dyDescent="0.2">
      <c r="A17" s="28" t="s">
        <v>36</v>
      </c>
      <c r="B17" s="28">
        <v>80670</v>
      </c>
      <c r="C17" s="28">
        <v>22631</v>
      </c>
      <c r="D17" s="28">
        <v>4419</v>
      </c>
      <c r="E17" s="28">
        <v>2110</v>
      </c>
      <c r="F17" s="28">
        <v>741</v>
      </c>
      <c r="G17" s="28">
        <v>5063</v>
      </c>
      <c r="H17" s="28">
        <v>115634</v>
      </c>
    </row>
    <row r="18" spans="1:8" x14ac:dyDescent="0.2">
      <c r="A18" s="28" t="s">
        <v>37</v>
      </c>
      <c r="B18" s="28">
        <v>78375</v>
      </c>
      <c r="C18" s="28">
        <v>17993</v>
      </c>
      <c r="D18" s="28">
        <v>4178</v>
      </c>
      <c r="E18" s="28">
        <v>1857</v>
      </c>
      <c r="F18" s="28">
        <v>635</v>
      </c>
      <c r="G18" s="28">
        <v>3026</v>
      </c>
      <c r="H18" s="28">
        <v>106064</v>
      </c>
    </row>
    <row r="19" spans="1:8" x14ac:dyDescent="0.2">
      <c r="A19" s="28" t="s">
        <v>38</v>
      </c>
      <c r="B19" s="28">
        <v>87819</v>
      </c>
      <c r="C19" s="28">
        <v>23563</v>
      </c>
      <c r="D19" s="28">
        <v>4688</v>
      </c>
      <c r="E19" s="28">
        <v>2268</v>
      </c>
      <c r="F19" s="28">
        <v>805</v>
      </c>
      <c r="G19" s="28">
        <v>6546</v>
      </c>
      <c r="H19" s="28">
        <v>125689</v>
      </c>
    </row>
    <row r="20" spans="1:8" x14ac:dyDescent="0.2">
      <c r="A20" s="28" t="s">
        <v>39</v>
      </c>
      <c r="B20" s="28">
        <v>87075</v>
      </c>
      <c r="C20" s="28">
        <v>24627</v>
      </c>
      <c r="D20" s="28">
        <v>4608</v>
      </c>
      <c r="E20" s="28">
        <v>2051</v>
      </c>
      <c r="F20" s="28">
        <v>486</v>
      </c>
      <c r="G20" s="28">
        <v>7157</v>
      </c>
      <c r="H20" s="28">
        <v>126004</v>
      </c>
    </row>
    <row r="21" spans="1:8" x14ac:dyDescent="0.2">
      <c r="A21" s="28" t="s">
        <v>40</v>
      </c>
      <c r="B21" s="28">
        <v>76207</v>
      </c>
      <c r="C21" s="28">
        <v>23035</v>
      </c>
      <c r="D21" s="28">
        <v>3680</v>
      </c>
      <c r="E21" s="28">
        <v>2089</v>
      </c>
      <c r="F21" s="28">
        <v>278</v>
      </c>
      <c r="G21" s="28">
        <v>4959</v>
      </c>
      <c r="H21" s="28">
        <v>110248</v>
      </c>
    </row>
    <row r="22" spans="1:8" x14ac:dyDescent="0.2">
      <c r="A22" s="28" t="s">
        <v>41</v>
      </c>
      <c r="B22" s="28">
        <v>77507</v>
      </c>
      <c r="C22" s="28">
        <v>24002</v>
      </c>
      <c r="D22" s="28">
        <v>4530</v>
      </c>
      <c r="E22" s="28">
        <v>2150</v>
      </c>
      <c r="F22" s="28">
        <v>359</v>
      </c>
      <c r="G22" s="28">
        <v>4878</v>
      </c>
      <c r="H22" s="28">
        <v>113426</v>
      </c>
    </row>
    <row r="23" spans="1:8" x14ac:dyDescent="0.2">
      <c r="A23" s="28" t="s">
        <v>42</v>
      </c>
      <c r="B23" s="28">
        <v>78241</v>
      </c>
      <c r="C23" s="28">
        <v>23394</v>
      </c>
      <c r="D23" s="28">
        <v>4422</v>
      </c>
      <c r="E23" s="28">
        <v>1801</v>
      </c>
      <c r="F23" s="28">
        <v>394</v>
      </c>
      <c r="G23" s="28">
        <v>4022</v>
      </c>
      <c r="H23" s="28">
        <v>112274</v>
      </c>
    </row>
    <row r="24" spans="1:8" x14ac:dyDescent="0.2">
      <c r="A24" s="28" t="s">
        <v>43</v>
      </c>
      <c r="B24" s="28">
        <v>64241</v>
      </c>
      <c r="C24" s="28">
        <v>22143</v>
      </c>
      <c r="D24" s="28">
        <v>3000</v>
      </c>
      <c r="E24" s="28">
        <v>1400</v>
      </c>
      <c r="F24" s="28">
        <v>273</v>
      </c>
      <c r="G24" s="28">
        <v>6486</v>
      </c>
      <c r="H24" s="28">
        <v>97543</v>
      </c>
    </row>
    <row r="25" spans="1:8" x14ac:dyDescent="0.2">
      <c r="A25" s="28" t="s">
        <v>44</v>
      </c>
      <c r="B25" s="28">
        <v>80351</v>
      </c>
      <c r="C25" s="28">
        <v>31546</v>
      </c>
      <c r="D25" s="28">
        <v>4496</v>
      </c>
      <c r="E25" s="28">
        <v>1973</v>
      </c>
      <c r="F25" s="28">
        <v>451</v>
      </c>
      <c r="G25" s="28">
        <v>5548</v>
      </c>
      <c r="H25" s="28">
        <v>124365</v>
      </c>
    </row>
    <row r="26" spans="1:8" x14ac:dyDescent="0.2">
      <c r="A26" s="28" t="s">
        <v>45</v>
      </c>
      <c r="B26" s="28">
        <v>83775</v>
      </c>
      <c r="C26" s="28">
        <v>29188</v>
      </c>
      <c r="D26" s="28">
        <v>3580</v>
      </c>
      <c r="E26" s="28">
        <v>2338</v>
      </c>
      <c r="F26" s="28">
        <v>413</v>
      </c>
      <c r="G26" s="28">
        <v>5796</v>
      </c>
      <c r="H26" s="28">
        <v>125090</v>
      </c>
    </row>
    <row r="27" spans="1:8" x14ac:dyDescent="0.2">
      <c r="A27" s="28" t="s">
        <v>46</v>
      </c>
      <c r="B27" s="28">
        <v>81498</v>
      </c>
      <c r="C27" s="28">
        <v>30989</v>
      </c>
      <c r="D27" s="28">
        <v>4334</v>
      </c>
      <c r="E27" s="28">
        <v>2155</v>
      </c>
      <c r="F27" s="28">
        <v>353</v>
      </c>
      <c r="G27" s="28">
        <v>4569</v>
      </c>
      <c r="H27" s="28">
        <v>123898</v>
      </c>
    </row>
    <row r="28" spans="1:8" x14ac:dyDescent="0.2">
      <c r="A28" s="28" t="s">
        <v>47</v>
      </c>
      <c r="B28" s="28">
        <v>96802</v>
      </c>
      <c r="C28" s="28">
        <v>25083</v>
      </c>
      <c r="D28" s="28">
        <v>5378</v>
      </c>
      <c r="E28" s="28">
        <v>2323</v>
      </c>
      <c r="F28" s="28">
        <v>362</v>
      </c>
      <c r="G28" s="28">
        <v>6956</v>
      </c>
      <c r="H28" s="28">
        <v>136904</v>
      </c>
    </row>
    <row r="29" spans="1:8" x14ac:dyDescent="0.2">
      <c r="A29" s="28" t="s">
        <v>48</v>
      </c>
      <c r="B29" s="28">
        <v>84314</v>
      </c>
      <c r="C29" s="28">
        <v>22836</v>
      </c>
      <c r="D29" s="28">
        <v>4239</v>
      </c>
      <c r="E29" s="28">
        <v>1827</v>
      </c>
      <c r="F29" s="28">
        <v>379</v>
      </c>
      <c r="G29" s="28">
        <v>5125</v>
      </c>
      <c r="H29" s="28">
        <v>118720</v>
      </c>
    </row>
    <row r="30" spans="1:8" x14ac:dyDescent="0.2">
      <c r="A30" s="28" t="s">
        <v>49</v>
      </c>
      <c r="B30" s="28">
        <v>80556</v>
      </c>
      <c r="C30" s="28">
        <v>23104</v>
      </c>
      <c r="D30" s="28">
        <v>4915</v>
      </c>
      <c r="E30" s="28">
        <v>2202</v>
      </c>
      <c r="F30" s="28">
        <v>523</v>
      </c>
      <c r="G30" s="28">
        <v>5582</v>
      </c>
      <c r="H30" s="28">
        <v>116882</v>
      </c>
    </row>
    <row r="31" spans="1:8" x14ac:dyDescent="0.2">
      <c r="A31" s="28" t="s">
        <v>50</v>
      </c>
      <c r="B31" s="28">
        <v>95220</v>
      </c>
      <c r="C31" s="28">
        <v>22000</v>
      </c>
      <c r="D31" s="28">
        <v>4667</v>
      </c>
      <c r="E31" s="28">
        <v>2465</v>
      </c>
      <c r="F31" s="28">
        <v>601</v>
      </c>
      <c r="G31" s="28">
        <v>5939</v>
      </c>
      <c r="H31" s="28">
        <v>130892</v>
      </c>
    </row>
    <row r="32" spans="1:8" x14ac:dyDescent="0.2">
      <c r="A32" s="28" t="s">
        <v>51</v>
      </c>
      <c r="B32" s="28">
        <v>68368</v>
      </c>
      <c r="C32" s="28">
        <v>17466</v>
      </c>
      <c r="D32" s="28">
        <v>3211</v>
      </c>
      <c r="E32" s="28">
        <v>1668</v>
      </c>
      <c r="F32" s="28">
        <v>443</v>
      </c>
      <c r="G32" s="28">
        <v>5176</v>
      </c>
      <c r="H32" s="28">
        <v>96332</v>
      </c>
    </row>
    <row r="33" spans="1:8" x14ac:dyDescent="0.2">
      <c r="A33" s="28" t="s">
        <v>52</v>
      </c>
      <c r="B33" s="28">
        <v>73349</v>
      </c>
      <c r="C33" s="28">
        <v>20966</v>
      </c>
      <c r="D33" s="28">
        <v>4283</v>
      </c>
      <c r="E33" s="28">
        <v>1960</v>
      </c>
      <c r="F33" s="28">
        <v>359</v>
      </c>
      <c r="G33" s="28">
        <v>6910</v>
      </c>
      <c r="H33" s="28">
        <v>107827</v>
      </c>
    </row>
    <row r="34" spans="1:8" x14ac:dyDescent="0.2">
      <c r="A34" s="28" t="s">
        <v>53</v>
      </c>
      <c r="B34" s="28">
        <v>61103</v>
      </c>
      <c r="C34" s="28">
        <v>15550</v>
      </c>
      <c r="D34" s="28">
        <v>3947</v>
      </c>
      <c r="E34" s="28">
        <v>1943</v>
      </c>
      <c r="F34" s="28">
        <v>251</v>
      </c>
      <c r="G34" s="28">
        <v>6608</v>
      </c>
      <c r="H34" s="28">
        <v>89402</v>
      </c>
    </row>
    <row r="35" spans="1:8" x14ac:dyDescent="0.2">
      <c r="A35" s="29" t="s">
        <v>54</v>
      </c>
      <c r="B35" s="29">
        <v>69444</v>
      </c>
      <c r="C35" s="29">
        <v>18486</v>
      </c>
      <c r="D35" s="29">
        <v>3676</v>
      </c>
      <c r="E35" s="29">
        <v>1752</v>
      </c>
      <c r="F35" s="29">
        <v>261</v>
      </c>
      <c r="G35" s="29">
        <v>5773</v>
      </c>
      <c r="H35" s="29">
        <v>99392</v>
      </c>
    </row>
    <row r="36" spans="1:8" ht="22.5" customHeight="1" x14ac:dyDescent="0.2">
      <c r="A36" s="96" t="s">
        <v>55</v>
      </c>
      <c r="B36" s="96"/>
      <c r="C36" s="96"/>
      <c r="D36" s="96"/>
      <c r="E36" s="96"/>
      <c r="F36" s="96"/>
      <c r="G36" s="96"/>
      <c r="H36" s="96"/>
    </row>
    <row r="37" spans="1:8" ht="22.5" customHeight="1" x14ac:dyDescent="0.2">
      <c r="A37" s="96" t="s">
        <v>56</v>
      </c>
      <c r="B37" s="96"/>
      <c r="C37" s="96"/>
      <c r="D37" s="96"/>
      <c r="E37" s="96"/>
      <c r="F37" s="96"/>
      <c r="G37" s="96"/>
      <c r="H37" s="96"/>
    </row>
    <row r="38" spans="1:8" x14ac:dyDescent="0.2">
      <c r="A38" s="96" t="s">
        <v>57</v>
      </c>
      <c r="B38" s="96"/>
      <c r="C38" s="96"/>
      <c r="D38" s="96"/>
      <c r="E38" s="96"/>
      <c r="F38" s="96"/>
      <c r="G38" s="96"/>
      <c r="H38" s="96"/>
    </row>
    <row r="39" spans="1:8" x14ac:dyDescent="0.2">
      <c r="A39" s="96" t="s">
        <v>58</v>
      </c>
      <c r="B39" s="96"/>
      <c r="C39" s="96"/>
      <c r="D39" s="96"/>
      <c r="E39" s="96"/>
      <c r="F39" s="96"/>
      <c r="G39" s="96"/>
      <c r="H39" s="96"/>
    </row>
  </sheetData>
  <sheetProtection sheet="1"/>
  <mergeCells count="5">
    <mergeCell ref="B1:E1"/>
    <mergeCell ref="A36:H36"/>
    <mergeCell ref="A37:H37"/>
    <mergeCell ref="A38:H38"/>
    <mergeCell ref="A39:H39"/>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86</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30" t="s">
        <v>26</v>
      </c>
      <c r="B10" s="20" t="s">
        <v>87</v>
      </c>
      <c r="C10" s="20" t="s">
        <v>88</v>
      </c>
      <c r="D10" s="20" t="s">
        <v>89</v>
      </c>
      <c r="E10" s="20" t="s">
        <v>90</v>
      </c>
      <c r="F10" s="20" t="s">
        <v>29</v>
      </c>
    </row>
    <row r="11" spans="1:16" x14ac:dyDescent="0.2">
      <c r="A11" s="30" t="s">
        <v>30</v>
      </c>
      <c r="B11" s="30">
        <v>3238</v>
      </c>
      <c r="C11" s="30">
        <v>8403</v>
      </c>
      <c r="D11" s="30">
        <v>349</v>
      </c>
      <c r="E11" s="30">
        <v>950</v>
      </c>
      <c r="F11" s="30">
        <v>12940</v>
      </c>
    </row>
    <row r="12" spans="1:16" x14ac:dyDescent="0.2">
      <c r="A12" s="30" t="s">
        <v>31</v>
      </c>
      <c r="B12" s="30">
        <v>3075</v>
      </c>
      <c r="C12" s="30">
        <v>7975</v>
      </c>
      <c r="D12" s="30">
        <v>691</v>
      </c>
      <c r="E12" s="30">
        <v>806</v>
      </c>
      <c r="F12" s="30">
        <v>12547</v>
      </c>
    </row>
    <row r="13" spans="1:16" x14ac:dyDescent="0.2">
      <c r="A13" s="30" t="s">
        <v>32</v>
      </c>
      <c r="B13" s="30">
        <v>3468</v>
      </c>
      <c r="C13" s="30">
        <v>9372</v>
      </c>
      <c r="D13" s="30">
        <v>655</v>
      </c>
      <c r="E13" s="30">
        <v>1424</v>
      </c>
      <c r="F13" s="30">
        <v>14919</v>
      </c>
    </row>
    <row r="14" spans="1:16" x14ac:dyDescent="0.2">
      <c r="A14" s="30" t="s">
        <v>33</v>
      </c>
      <c r="B14" s="30">
        <v>3142</v>
      </c>
      <c r="C14" s="30">
        <v>10612</v>
      </c>
      <c r="D14" s="30">
        <v>699</v>
      </c>
      <c r="E14" s="30">
        <v>1557</v>
      </c>
      <c r="F14" s="30">
        <v>16010</v>
      </c>
    </row>
    <row r="15" spans="1:16" x14ac:dyDescent="0.2">
      <c r="A15" s="30" t="s">
        <v>34</v>
      </c>
      <c r="B15" s="30">
        <v>2818</v>
      </c>
      <c r="C15" s="30">
        <v>9529</v>
      </c>
      <c r="D15" s="30">
        <v>600</v>
      </c>
      <c r="E15" s="30">
        <v>1553</v>
      </c>
      <c r="F15" s="30">
        <v>14500</v>
      </c>
    </row>
    <row r="16" spans="1:16" x14ac:dyDescent="0.2">
      <c r="A16" s="30" t="s">
        <v>35</v>
      </c>
      <c r="B16" s="30">
        <v>2447</v>
      </c>
      <c r="C16" s="30">
        <v>10156</v>
      </c>
      <c r="D16" s="30">
        <v>683</v>
      </c>
      <c r="E16" s="30">
        <v>1580</v>
      </c>
      <c r="F16" s="30">
        <v>14866</v>
      </c>
    </row>
    <row r="17" spans="1:6" x14ac:dyDescent="0.2">
      <c r="A17" s="30" t="s">
        <v>36</v>
      </c>
      <c r="B17" s="30">
        <v>3049</v>
      </c>
      <c r="C17" s="30">
        <v>10063</v>
      </c>
      <c r="D17" s="30">
        <v>649</v>
      </c>
      <c r="E17" s="30">
        <v>1567</v>
      </c>
      <c r="F17" s="30">
        <v>15328</v>
      </c>
    </row>
    <row r="18" spans="1:6" x14ac:dyDescent="0.2">
      <c r="A18" s="30" t="s">
        <v>37</v>
      </c>
      <c r="B18" s="30">
        <v>2575</v>
      </c>
      <c r="C18" s="30">
        <v>9647</v>
      </c>
      <c r="D18" s="30">
        <v>553</v>
      </c>
      <c r="E18" s="30">
        <v>1530</v>
      </c>
      <c r="F18" s="30">
        <v>14305</v>
      </c>
    </row>
    <row r="19" spans="1:6" x14ac:dyDescent="0.2">
      <c r="A19" s="30" t="s">
        <v>38</v>
      </c>
      <c r="B19" s="30">
        <v>2466</v>
      </c>
      <c r="C19" s="30">
        <v>10556</v>
      </c>
      <c r="D19" s="30">
        <v>667</v>
      </c>
      <c r="E19" s="30">
        <v>1703</v>
      </c>
      <c r="F19" s="30">
        <v>15392</v>
      </c>
    </row>
    <row r="20" spans="1:6" x14ac:dyDescent="0.2">
      <c r="A20" s="30" t="s">
        <v>39</v>
      </c>
      <c r="B20" s="30">
        <v>2356</v>
      </c>
      <c r="C20" s="30">
        <v>8884</v>
      </c>
      <c r="D20" s="30">
        <v>619</v>
      </c>
      <c r="E20" s="30">
        <v>1564</v>
      </c>
      <c r="F20" s="30">
        <v>13423</v>
      </c>
    </row>
    <row r="21" spans="1:6" x14ac:dyDescent="0.2">
      <c r="A21" s="30" t="s">
        <v>40</v>
      </c>
      <c r="B21" s="30">
        <v>3071</v>
      </c>
      <c r="C21" s="30">
        <v>10160</v>
      </c>
      <c r="D21" s="30">
        <v>574</v>
      </c>
      <c r="E21" s="30">
        <v>1480</v>
      </c>
      <c r="F21" s="30">
        <v>15285</v>
      </c>
    </row>
    <row r="22" spans="1:6" x14ac:dyDescent="0.2">
      <c r="A22" s="30" t="s">
        <v>41</v>
      </c>
      <c r="B22" s="30">
        <v>2886</v>
      </c>
      <c r="C22" s="30">
        <v>10227</v>
      </c>
      <c r="D22" s="30">
        <v>525</v>
      </c>
      <c r="E22" s="30">
        <v>1552</v>
      </c>
      <c r="F22" s="30">
        <v>15190</v>
      </c>
    </row>
    <row r="23" spans="1:6" x14ac:dyDescent="0.2">
      <c r="A23" s="30" t="s">
        <v>42</v>
      </c>
      <c r="B23" s="30">
        <v>3172</v>
      </c>
      <c r="C23" s="30">
        <v>8565</v>
      </c>
      <c r="D23" s="30">
        <v>402</v>
      </c>
      <c r="E23" s="30">
        <v>1579</v>
      </c>
      <c r="F23" s="30">
        <v>13718</v>
      </c>
    </row>
    <row r="24" spans="1:6" x14ac:dyDescent="0.2">
      <c r="A24" s="30" t="s">
        <v>43</v>
      </c>
      <c r="B24" s="30">
        <v>2764</v>
      </c>
      <c r="C24" s="30">
        <v>8924</v>
      </c>
      <c r="D24" s="30">
        <v>521</v>
      </c>
      <c r="E24" s="30">
        <v>1089</v>
      </c>
      <c r="F24" s="30">
        <v>13298</v>
      </c>
    </row>
    <row r="25" spans="1:6" x14ac:dyDescent="0.2">
      <c r="A25" s="30" t="s">
        <v>44</v>
      </c>
      <c r="B25" s="30">
        <v>3290</v>
      </c>
      <c r="C25" s="30">
        <v>12378</v>
      </c>
      <c r="D25" s="30">
        <v>611</v>
      </c>
      <c r="E25" s="30">
        <v>1756</v>
      </c>
      <c r="F25" s="30">
        <v>18035</v>
      </c>
    </row>
    <row r="26" spans="1:6" x14ac:dyDescent="0.2">
      <c r="A26" s="30" t="s">
        <v>45</v>
      </c>
      <c r="B26" s="30">
        <v>2896</v>
      </c>
      <c r="C26" s="30">
        <v>10914</v>
      </c>
      <c r="D26" s="30">
        <v>596</v>
      </c>
      <c r="E26" s="30">
        <v>1664</v>
      </c>
      <c r="F26" s="30">
        <v>16070</v>
      </c>
    </row>
    <row r="27" spans="1:6" x14ac:dyDescent="0.2">
      <c r="A27" s="30" t="s">
        <v>46</v>
      </c>
      <c r="B27" s="30">
        <v>3092</v>
      </c>
      <c r="C27" s="30">
        <v>10253</v>
      </c>
      <c r="D27" s="30">
        <v>594</v>
      </c>
      <c r="E27" s="30">
        <v>1639</v>
      </c>
      <c r="F27" s="30">
        <v>15578</v>
      </c>
    </row>
    <row r="28" spans="1:6" x14ac:dyDescent="0.2">
      <c r="A28" s="30" t="s">
        <v>47</v>
      </c>
      <c r="B28" s="30">
        <v>2437</v>
      </c>
      <c r="C28" s="30">
        <v>10774</v>
      </c>
      <c r="D28" s="30">
        <v>500</v>
      </c>
      <c r="E28" s="30">
        <v>1959</v>
      </c>
      <c r="F28" s="30">
        <v>15670</v>
      </c>
    </row>
    <row r="29" spans="1:6" x14ac:dyDescent="0.2">
      <c r="A29" s="30" t="s">
        <v>48</v>
      </c>
      <c r="B29" s="30">
        <v>5981</v>
      </c>
      <c r="C29" s="30">
        <v>14047</v>
      </c>
      <c r="D29" s="30">
        <v>520</v>
      </c>
      <c r="E29" s="30">
        <v>1552</v>
      </c>
      <c r="F29" s="30">
        <v>22100</v>
      </c>
    </row>
    <row r="30" spans="1:6" x14ac:dyDescent="0.2">
      <c r="A30" s="30" t="s">
        <v>49</v>
      </c>
      <c r="B30" s="30">
        <v>4004</v>
      </c>
      <c r="C30" s="30">
        <v>10667</v>
      </c>
      <c r="D30" s="30">
        <v>170</v>
      </c>
      <c r="E30" s="30">
        <v>1696</v>
      </c>
      <c r="F30" s="30">
        <v>16537</v>
      </c>
    </row>
    <row r="31" spans="1:6" x14ac:dyDescent="0.2">
      <c r="A31" s="30" t="s">
        <v>50</v>
      </c>
      <c r="B31" s="30">
        <v>206</v>
      </c>
      <c r="C31" s="30">
        <v>4957</v>
      </c>
      <c r="D31" s="30">
        <v>72</v>
      </c>
      <c r="E31" s="30">
        <v>1473</v>
      </c>
      <c r="F31" s="30">
        <v>6708</v>
      </c>
    </row>
    <row r="32" spans="1:6" x14ac:dyDescent="0.2">
      <c r="A32" s="30" t="s">
        <v>51</v>
      </c>
      <c r="B32" s="30">
        <v>57</v>
      </c>
      <c r="C32" s="30">
        <v>2311</v>
      </c>
      <c r="D32" s="30">
        <v>95</v>
      </c>
      <c r="E32" s="30">
        <v>1092</v>
      </c>
      <c r="F32" s="30">
        <v>3555</v>
      </c>
    </row>
    <row r="33" spans="1:6" x14ac:dyDescent="0.2">
      <c r="A33" s="30" t="s">
        <v>52</v>
      </c>
      <c r="B33" s="30">
        <v>107</v>
      </c>
      <c r="C33" s="30">
        <v>2449</v>
      </c>
      <c r="D33" s="30">
        <v>46</v>
      </c>
      <c r="E33" s="30">
        <v>1340</v>
      </c>
      <c r="F33" s="30">
        <v>3942</v>
      </c>
    </row>
    <row r="34" spans="1:6" x14ac:dyDescent="0.2">
      <c r="A34" s="30" t="s">
        <v>53</v>
      </c>
      <c r="B34" s="30">
        <v>78</v>
      </c>
      <c r="C34" s="30">
        <v>1783</v>
      </c>
      <c r="D34" s="30">
        <v>44</v>
      </c>
      <c r="E34" s="30">
        <v>1185</v>
      </c>
      <c r="F34" s="30">
        <v>3090</v>
      </c>
    </row>
    <row r="35" spans="1:6" x14ac:dyDescent="0.2">
      <c r="A35" s="31" t="s">
        <v>54</v>
      </c>
      <c r="B35" s="31">
        <v>68</v>
      </c>
      <c r="C35" s="31">
        <v>765</v>
      </c>
      <c r="D35" s="31">
        <v>41</v>
      </c>
      <c r="E35" s="31">
        <v>1100</v>
      </c>
      <c r="F35" s="31">
        <v>1974</v>
      </c>
    </row>
    <row r="36" spans="1:6" ht="22.5" customHeight="1" x14ac:dyDescent="0.2">
      <c r="A36" s="96" t="s">
        <v>55</v>
      </c>
      <c r="B36" s="96"/>
      <c r="C36" s="96"/>
      <c r="D36" s="96"/>
      <c r="E36" s="96"/>
      <c r="F36" s="96"/>
    </row>
    <row r="37" spans="1:6" ht="22.5" customHeight="1" x14ac:dyDescent="0.2">
      <c r="A37" s="96" t="s">
        <v>91</v>
      </c>
      <c r="B37" s="96"/>
      <c r="C37" s="96"/>
      <c r="D37" s="96"/>
      <c r="E37" s="96"/>
      <c r="F37" s="96"/>
    </row>
    <row r="38" spans="1:6" ht="33.75" customHeight="1" x14ac:dyDescent="0.2">
      <c r="A38" s="96" t="s">
        <v>92</v>
      </c>
      <c r="B38" s="96"/>
      <c r="C38" s="96"/>
      <c r="D38" s="96"/>
      <c r="E38" s="96"/>
      <c r="F38" s="96"/>
    </row>
    <row r="39" spans="1:6" x14ac:dyDescent="0.2">
      <c r="A39" s="96" t="s">
        <v>76</v>
      </c>
      <c r="B39" s="96"/>
      <c r="C39" s="96"/>
      <c r="D39" s="96"/>
      <c r="E39" s="96"/>
      <c r="F39" s="96"/>
    </row>
    <row r="40" spans="1:6" x14ac:dyDescent="0.2">
      <c r="A40" s="96" t="s">
        <v>58</v>
      </c>
      <c r="B40" s="96"/>
      <c r="C40" s="96"/>
      <c r="D40" s="96"/>
      <c r="E40" s="96"/>
      <c r="F40" s="96"/>
    </row>
  </sheetData>
  <sheetProtection sheet="1"/>
  <mergeCells count="6">
    <mergeCell ref="A40:F40"/>
    <mergeCell ref="B1:E1"/>
    <mergeCell ref="A36:F36"/>
    <mergeCell ref="A37:F37"/>
    <mergeCell ref="A38:F38"/>
    <mergeCell ref="A39:F39"/>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4"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94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2" t="s">
        <v>95</v>
      </c>
      <c r="B10" s="32" t="s">
        <v>96</v>
      </c>
      <c r="C10" s="20" t="s">
        <v>30</v>
      </c>
      <c r="D10" s="20" t="s">
        <v>31</v>
      </c>
      <c r="E10" s="20" t="s">
        <v>42</v>
      </c>
      <c r="F10" s="20" t="s">
        <v>97</v>
      </c>
      <c r="G10" s="20" t="s">
        <v>98</v>
      </c>
    </row>
    <row r="11" spans="1:16" x14ac:dyDescent="0.2">
      <c r="A11" s="32" t="s">
        <v>99</v>
      </c>
      <c r="B11" s="32" t="s">
        <v>100</v>
      </c>
      <c r="C11" s="32">
        <v>12946</v>
      </c>
      <c r="D11" s="32">
        <v>14563</v>
      </c>
      <c r="E11" s="32">
        <v>12141</v>
      </c>
      <c r="F11" s="32">
        <v>12946</v>
      </c>
      <c r="G11" s="32">
        <v>161447</v>
      </c>
    </row>
    <row r="12" spans="1:16" x14ac:dyDescent="0.2">
      <c r="A12" s="32" t="s">
        <v>101</v>
      </c>
      <c r="B12" s="32" t="s">
        <v>102</v>
      </c>
      <c r="C12" s="32">
        <v>8419</v>
      </c>
      <c r="D12" s="32">
        <v>5865</v>
      </c>
      <c r="E12" s="32">
        <v>8100</v>
      </c>
      <c r="F12" s="32">
        <v>8419</v>
      </c>
      <c r="G12" s="32">
        <v>85513</v>
      </c>
    </row>
    <row r="13" spans="1:16" x14ac:dyDescent="0.2">
      <c r="A13" s="32" t="s">
        <v>103</v>
      </c>
      <c r="B13" s="32" t="s">
        <v>104</v>
      </c>
      <c r="C13" s="32">
        <v>6314</v>
      </c>
      <c r="D13" s="32">
        <v>4426</v>
      </c>
      <c r="E13" s="32">
        <v>5823</v>
      </c>
      <c r="F13" s="32">
        <v>6314</v>
      </c>
      <c r="G13" s="32">
        <v>57338</v>
      </c>
    </row>
    <row r="14" spans="1:16" x14ac:dyDescent="0.2">
      <c r="A14" s="32" t="s">
        <v>105</v>
      </c>
      <c r="B14" s="32" t="s">
        <v>106</v>
      </c>
      <c r="C14" s="32">
        <v>6297</v>
      </c>
      <c r="D14" s="32">
        <v>5094</v>
      </c>
      <c r="E14" s="32">
        <v>7609</v>
      </c>
      <c r="F14" s="32">
        <v>6297</v>
      </c>
      <c r="G14" s="32">
        <v>68527</v>
      </c>
    </row>
    <row r="15" spans="1:16" x14ac:dyDescent="0.2">
      <c r="A15" s="32" t="s">
        <v>107</v>
      </c>
      <c r="B15" s="32" t="s">
        <v>108</v>
      </c>
      <c r="C15" s="32">
        <v>5840</v>
      </c>
      <c r="D15" s="32">
        <v>3911</v>
      </c>
      <c r="E15" s="32">
        <v>3917</v>
      </c>
      <c r="F15" s="32">
        <v>5840</v>
      </c>
      <c r="G15" s="32">
        <v>49072</v>
      </c>
    </row>
    <row r="16" spans="1:16" x14ac:dyDescent="0.2">
      <c r="A16" s="32" t="s">
        <v>109</v>
      </c>
      <c r="B16" s="32" t="s">
        <v>110</v>
      </c>
      <c r="C16" s="32">
        <v>5100</v>
      </c>
      <c r="D16" s="32">
        <v>6984</v>
      </c>
      <c r="E16" s="32">
        <v>3969</v>
      </c>
      <c r="F16" s="32">
        <v>5100</v>
      </c>
      <c r="G16" s="32">
        <v>88433</v>
      </c>
    </row>
    <row r="17" spans="1:7" x14ac:dyDescent="0.2">
      <c r="A17" s="32" t="s">
        <v>111</v>
      </c>
      <c r="B17" s="32" t="s">
        <v>112</v>
      </c>
      <c r="C17" s="32">
        <v>2998</v>
      </c>
      <c r="D17" s="32">
        <v>1974</v>
      </c>
      <c r="E17" s="32">
        <v>4097</v>
      </c>
      <c r="F17" s="32">
        <v>2998</v>
      </c>
      <c r="G17" s="32">
        <v>33508</v>
      </c>
    </row>
    <row r="18" spans="1:7" x14ac:dyDescent="0.2">
      <c r="A18" s="32" t="s">
        <v>113</v>
      </c>
      <c r="B18" s="32" t="s">
        <v>114</v>
      </c>
      <c r="C18" s="32">
        <v>2830</v>
      </c>
      <c r="D18" s="32">
        <v>3138</v>
      </c>
      <c r="E18" s="32">
        <v>3501</v>
      </c>
      <c r="F18" s="32">
        <v>2830</v>
      </c>
      <c r="G18" s="32">
        <v>40550</v>
      </c>
    </row>
    <row r="19" spans="1:7" x14ac:dyDescent="0.2">
      <c r="A19" s="32" t="s">
        <v>115</v>
      </c>
      <c r="B19" s="32" t="s">
        <v>116</v>
      </c>
      <c r="C19" s="32">
        <v>2355</v>
      </c>
      <c r="D19" s="32">
        <v>2745</v>
      </c>
      <c r="E19" s="32">
        <v>1730</v>
      </c>
      <c r="F19" s="32">
        <v>2355</v>
      </c>
      <c r="G19" s="32">
        <v>27620</v>
      </c>
    </row>
    <row r="20" spans="1:7" x14ac:dyDescent="0.2">
      <c r="A20" s="32" t="s">
        <v>117</v>
      </c>
      <c r="B20" s="32" t="s">
        <v>118</v>
      </c>
      <c r="C20" s="32">
        <v>2159</v>
      </c>
      <c r="D20" s="32">
        <v>351</v>
      </c>
      <c r="E20" s="32">
        <v>158</v>
      </c>
      <c r="F20" s="32">
        <v>2159</v>
      </c>
      <c r="G20" s="32">
        <v>4480</v>
      </c>
    </row>
    <row r="21" spans="1:7" x14ac:dyDescent="0.2">
      <c r="A21" s="32" t="s">
        <v>119</v>
      </c>
      <c r="B21" s="32" t="s">
        <v>120</v>
      </c>
      <c r="C21" s="32">
        <v>2121</v>
      </c>
      <c r="D21" s="32">
        <v>988</v>
      </c>
      <c r="E21" s="32">
        <v>1859</v>
      </c>
      <c r="F21" s="32">
        <v>2121</v>
      </c>
      <c r="G21" s="32">
        <v>21916</v>
      </c>
    </row>
    <row r="22" spans="1:7" x14ac:dyDescent="0.2">
      <c r="A22" s="32" t="s">
        <v>121</v>
      </c>
      <c r="B22" s="32" t="s">
        <v>122</v>
      </c>
      <c r="C22" s="32">
        <v>1971</v>
      </c>
      <c r="D22" s="32">
        <v>1768</v>
      </c>
      <c r="E22" s="32">
        <v>948</v>
      </c>
      <c r="F22" s="32">
        <v>1971</v>
      </c>
      <c r="G22" s="32">
        <v>14155</v>
      </c>
    </row>
    <row r="23" spans="1:7" x14ac:dyDescent="0.2">
      <c r="A23" s="32" t="s">
        <v>123</v>
      </c>
      <c r="B23" s="32" t="s">
        <v>124</v>
      </c>
      <c r="C23" s="32">
        <v>1657</v>
      </c>
      <c r="D23" s="32">
        <v>1298</v>
      </c>
      <c r="E23" s="32">
        <v>1342</v>
      </c>
      <c r="F23" s="32">
        <v>1657</v>
      </c>
      <c r="G23" s="32">
        <v>25879</v>
      </c>
    </row>
    <row r="24" spans="1:7" x14ac:dyDescent="0.2">
      <c r="A24" s="32" t="s">
        <v>125</v>
      </c>
      <c r="B24" s="32" t="s">
        <v>126</v>
      </c>
      <c r="C24" s="32">
        <v>1632</v>
      </c>
      <c r="D24" s="32">
        <v>1582</v>
      </c>
      <c r="E24" s="32">
        <v>1289</v>
      </c>
      <c r="F24" s="32">
        <v>1632</v>
      </c>
      <c r="G24" s="32">
        <v>21515</v>
      </c>
    </row>
    <row r="25" spans="1:7" x14ac:dyDescent="0.2">
      <c r="A25" s="32" t="s">
        <v>127</v>
      </c>
      <c r="B25" s="32" t="s">
        <v>128</v>
      </c>
      <c r="C25" s="32">
        <v>1556</v>
      </c>
      <c r="D25" s="32">
        <v>655</v>
      </c>
      <c r="E25" s="32">
        <v>1759</v>
      </c>
      <c r="F25" s="32">
        <v>1556</v>
      </c>
      <c r="G25" s="32">
        <v>17356</v>
      </c>
    </row>
    <row r="26" spans="1:7" x14ac:dyDescent="0.2">
      <c r="A26" s="32" t="s">
        <v>129</v>
      </c>
      <c r="B26" s="32" t="s">
        <v>130</v>
      </c>
      <c r="C26" s="32">
        <v>1169</v>
      </c>
      <c r="D26" s="32">
        <v>1121</v>
      </c>
      <c r="E26" s="32">
        <v>2108</v>
      </c>
      <c r="F26" s="32">
        <v>1169</v>
      </c>
      <c r="G26" s="32">
        <v>23593</v>
      </c>
    </row>
    <row r="27" spans="1:7" x14ac:dyDescent="0.2">
      <c r="A27" s="32" t="s">
        <v>131</v>
      </c>
      <c r="B27" s="32" t="s">
        <v>132</v>
      </c>
      <c r="C27" s="32">
        <v>1157</v>
      </c>
      <c r="D27" s="32">
        <v>1271</v>
      </c>
      <c r="E27" s="32">
        <v>718</v>
      </c>
      <c r="F27" s="32">
        <v>1157</v>
      </c>
      <c r="G27" s="32">
        <v>14228</v>
      </c>
    </row>
    <row r="28" spans="1:7" x14ac:dyDescent="0.2">
      <c r="A28" s="32" t="s">
        <v>133</v>
      </c>
      <c r="B28" s="32" t="s">
        <v>134</v>
      </c>
      <c r="C28" s="32">
        <v>1071</v>
      </c>
      <c r="D28" s="32">
        <v>468</v>
      </c>
      <c r="E28" s="32">
        <v>758</v>
      </c>
      <c r="F28" s="32">
        <v>1071</v>
      </c>
      <c r="G28" s="32">
        <v>7596</v>
      </c>
    </row>
    <row r="29" spans="1:7" x14ac:dyDescent="0.2">
      <c r="A29" s="32" t="s">
        <v>135</v>
      </c>
      <c r="B29" s="32" t="s">
        <v>136</v>
      </c>
      <c r="C29" s="32">
        <v>999</v>
      </c>
      <c r="D29" s="32">
        <v>857</v>
      </c>
      <c r="E29" s="32">
        <v>4891</v>
      </c>
      <c r="F29" s="32">
        <v>999</v>
      </c>
      <c r="G29" s="32">
        <v>31993</v>
      </c>
    </row>
    <row r="30" spans="1:7" x14ac:dyDescent="0.2">
      <c r="A30" s="32" t="s">
        <v>137</v>
      </c>
      <c r="B30" s="32" t="s">
        <v>138</v>
      </c>
      <c r="C30" s="32">
        <v>910</v>
      </c>
      <c r="D30" s="32">
        <v>1172</v>
      </c>
      <c r="E30" s="32">
        <v>1025</v>
      </c>
      <c r="F30" s="32">
        <v>910</v>
      </c>
      <c r="G30" s="32">
        <v>15855</v>
      </c>
    </row>
    <row r="31" spans="1:7" x14ac:dyDescent="0.2">
      <c r="A31" s="32" t="s">
        <v>139</v>
      </c>
      <c r="B31" s="32" t="s">
        <v>140</v>
      </c>
      <c r="C31" s="32">
        <v>800</v>
      </c>
      <c r="D31" s="32">
        <v>722</v>
      </c>
      <c r="E31" s="32">
        <v>2245</v>
      </c>
      <c r="F31" s="32">
        <v>800</v>
      </c>
      <c r="G31" s="32">
        <v>14273</v>
      </c>
    </row>
    <row r="32" spans="1:7" x14ac:dyDescent="0.2">
      <c r="A32" s="32" t="s">
        <v>141</v>
      </c>
      <c r="B32" s="32" t="s">
        <v>142</v>
      </c>
      <c r="C32" s="32">
        <v>713</v>
      </c>
      <c r="D32" s="32">
        <v>2249</v>
      </c>
      <c r="E32" s="32">
        <v>1557</v>
      </c>
      <c r="F32" s="32">
        <v>713</v>
      </c>
      <c r="G32" s="32">
        <v>31648</v>
      </c>
    </row>
    <row r="33" spans="1:7" x14ac:dyDescent="0.2">
      <c r="A33" s="32" t="s">
        <v>143</v>
      </c>
      <c r="B33" s="32" t="s">
        <v>144</v>
      </c>
      <c r="C33" s="32">
        <v>683</v>
      </c>
      <c r="D33" s="32">
        <v>413</v>
      </c>
      <c r="E33" s="32">
        <v>2143</v>
      </c>
      <c r="F33" s="32">
        <v>683</v>
      </c>
      <c r="G33" s="32">
        <v>17060</v>
      </c>
    </row>
    <row r="34" spans="1:7" x14ac:dyDescent="0.2">
      <c r="A34" s="32" t="s">
        <v>145</v>
      </c>
      <c r="B34" s="32" t="s">
        <v>146</v>
      </c>
      <c r="C34" s="32">
        <v>661</v>
      </c>
      <c r="D34" s="32">
        <v>263</v>
      </c>
      <c r="E34" s="32">
        <v>565</v>
      </c>
      <c r="F34" s="32">
        <v>661</v>
      </c>
      <c r="G34" s="32">
        <v>4078</v>
      </c>
    </row>
    <row r="35" spans="1:7" x14ac:dyDescent="0.2">
      <c r="A35" s="32" t="s">
        <v>147</v>
      </c>
      <c r="B35" s="32" t="s">
        <v>148</v>
      </c>
      <c r="C35" s="32">
        <v>644</v>
      </c>
      <c r="D35" s="32">
        <v>282</v>
      </c>
      <c r="E35" s="32">
        <v>564</v>
      </c>
      <c r="F35" s="32">
        <v>644</v>
      </c>
      <c r="G35" s="32">
        <v>7746</v>
      </c>
    </row>
    <row r="36" spans="1:7" x14ac:dyDescent="0.2">
      <c r="A36" s="32" t="s">
        <v>149</v>
      </c>
      <c r="B36" s="32" t="s">
        <v>150</v>
      </c>
      <c r="C36" s="32">
        <v>512</v>
      </c>
      <c r="D36" s="32">
        <v>221</v>
      </c>
      <c r="E36" s="32">
        <v>360</v>
      </c>
      <c r="F36" s="32">
        <v>512</v>
      </c>
      <c r="G36" s="32">
        <v>7776</v>
      </c>
    </row>
    <row r="37" spans="1:7" x14ac:dyDescent="0.2">
      <c r="A37" s="32" t="s">
        <v>151</v>
      </c>
      <c r="B37" s="32" t="s">
        <v>152</v>
      </c>
      <c r="C37" s="32">
        <v>425</v>
      </c>
      <c r="D37" s="32">
        <v>223</v>
      </c>
      <c r="E37" s="32">
        <v>256</v>
      </c>
      <c r="F37" s="32">
        <v>425</v>
      </c>
      <c r="G37" s="32">
        <v>4638</v>
      </c>
    </row>
    <row r="38" spans="1:7" x14ac:dyDescent="0.2">
      <c r="A38" s="32" t="s">
        <v>153</v>
      </c>
      <c r="B38" s="32" t="s">
        <v>154</v>
      </c>
      <c r="C38" s="32">
        <v>316</v>
      </c>
      <c r="D38" s="32">
        <v>54</v>
      </c>
      <c r="E38" s="32">
        <v>89</v>
      </c>
      <c r="F38" s="32">
        <v>316</v>
      </c>
      <c r="G38" s="32">
        <v>1670</v>
      </c>
    </row>
    <row r="39" spans="1:7" x14ac:dyDescent="0.2">
      <c r="A39" s="32" t="s">
        <v>155</v>
      </c>
      <c r="B39" s="32" t="s">
        <v>156</v>
      </c>
      <c r="C39" s="32">
        <v>311</v>
      </c>
      <c r="D39" s="32">
        <v>440</v>
      </c>
      <c r="E39" s="32">
        <v>572</v>
      </c>
      <c r="F39" s="32">
        <v>311</v>
      </c>
      <c r="G39" s="32">
        <v>5473</v>
      </c>
    </row>
    <row r="40" spans="1:7" x14ac:dyDescent="0.2">
      <c r="A40" s="32" t="s">
        <v>157</v>
      </c>
      <c r="B40" s="32" t="s">
        <v>158</v>
      </c>
      <c r="C40" s="32">
        <v>254</v>
      </c>
      <c r="D40" s="32">
        <v>232</v>
      </c>
      <c r="E40" s="32">
        <v>189</v>
      </c>
      <c r="F40" s="32">
        <v>254</v>
      </c>
      <c r="G40" s="32">
        <v>1954</v>
      </c>
    </row>
    <row r="41" spans="1:7" x14ac:dyDescent="0.2">
      <c r="A41" s="32" t="s">
        <v>159</v>
      </c>
      <c r="B41" s="32" t="s">
        <v>160</v>
      </c>
      <c r="C41" s="32">
        <v>1591</v>
      </c>
      <c r="D41" s="32">
        <v>1282</v>
      </c>
      <c r="E41" s="32">
        <v>1959</v>
      </c>
      <c r="F41" s="32">
        <v>1591</v>
      </c>
      <c r="G41" s="32">
        <v>18348</v>
      </c>
    </row>
    <row r="42" spans="1:7" x14ac:dyDescent="0.2">
      <c r="A42" s="33" t="s">
        <v>29</v>
      </c>
      <c r="B42" s="33" t="s">
        <v>161</v>
      </c>
      <c r="C42" s="33">
        <v>76411</v>
      </c>
      <c r="D42" s="33">
        <v>66612</v>
      </c>
      <c r="E42" s="33">
        <v>78241</v>
      </c>
      <c r="F42" s="33">
        <v>76411</v>
      </c>
      <c r="G42" s="33">
        <v>925238</v>
      </c>
    </row>
    <row r="43" spans="1:7" x14ac:dyDescent="0.2">
      <c r="A43" s="96" t="s">
        <v>162</v>
      </c>
      <c r="B43" s="96"/>
      <c r="C43" s="96"/>
      <c r="D43" s="96"/>
      <c r="E43" s="96"/>
      <c r="F43" s="96"/>
      <c r="G43" s="96"/>
    </row>
    <row r="44" spans="1:7" x14ac:dyDescent="0.2">
      <c r="A44" s="96" t="s">
        <v>58</v>
      </c>
      <c r="B44" s="96"/>
      <c r="C44" s="96"/>
      <c r="D44" s="96"/>
      <c r="E44" s="96"/>
      <c r="F44" s="96"/>
      <c r="G44" s="96"/>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164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4" t="s">
        <v>95</v>
      </c>
      <c r="B10" s="34" t="s">
        <v>96</v>
      </c>
      <c r="C10" s="20" t="s">
        <v>30</v>
      </c>
      <c r="D10" s="20" t="s">
        <v>31</v>
      </c>
      <c r="E10" s="20" t="s">
        <v>42</v>
      </c>
      <c r="F10" s="20" t="s">
        <v>97</v>
      </c>
      <c r="G10" s="20" t="s">
        <v>98</v>
      </c>
    </row>
    <row r="11" spans="1:16" x14ac:dyDescent="0.2">
      <c r="A11" s="34" t="s">
        <v>99</v>
      </c>
      <c r="B11" s="34" t="s">
        <v>100</v>
      </c>
      <c r="C11" s="34">
        <v>5704</v>
      </c>
      <c r="D11" s="34">
        <v>4507</v>
      </c>
      <c r="E11" s="34">
        <v>5628</v>
      </c>
      <c r="F11" s="34">
        <v>5704</v>
      </c>
      <c r="G11" s="34">
        <v>64366</v>
      </c>
    </row>
    <row r="12" spans="1:16" x14ac:dyDescent="0.2">
      <c r="A12" s="34" t="s">
        <v>101</v>
      </c>
      <c r="B12" s="34" t="s">
        <v>142</v>
      </c>
      <c r="C12" s="34">
        <v>2414</v>
      </c>
      <c r="D12" s="34">
        <v>4437</v>
      </c>
      <c r="E12" s="34">
        <v>6935</v>
      </c>
      <c r="F12" s="34">
        <v>2414</v>
      </c>
      <c r="G12" s="34">
        <v>67276</v>
      </c>
    </row>
    <row r="13" spans="1:16" x14ac:dyDescent="0.2">
      <c r="A13" s="34" t="s">
        <v>103</v>
      </c>
      <c r="B13" s="34" t="s">
        <v>128</v>
      </c>
      <c r="C13" s="34">
        <v>1994</v>
      </c>
      <c r="D13" s="34">
        <v>1624</v>
      </c>
      <c r="E13" s="34">
        <v>0</v>
      </c>
      <c r="F13" s="34">
        <v>1994</v>
      </c>
      <c r="G13" s="34">
        <v>3632</v>
      </c>
    </row>
    <row r="14" spans="1:16" x14ac:dyDescent="0.2">
      <c r="A14" s="34" t="s">
        <v>105</v>
      </c>
      <c r="B14" s="34" t="s">
        <v>110</v>
      </c>
      <c r="C14" s="34">
        <v>1533</v>
      </c>
      <c r="D14" s="34">
        <v>415</v>
      </c>
      <c r="E14" s="34">
        <v>1626</v>
      </c>
      <c r="F14" s="34">
        <v>1533</v>
      </c>
      <c r="G14" s="34">
        <v>12731</v>
      </c>
    </row>
    <row r="15" spans="1:16" x14ac:dyDescent="0.2">
      <c r="A15" s="34" t="s">
        <v>107</v>
      </c>
      <c r="B15" s="34" t="s">
        <v>144</v>
      </c>
      <c r="C15" s="34">
        <v>1448</v>
      </c>
      <c r="D15" s="34">
        <v>1303</v>
      </c>
      <c r="E15" s="34">
        <v>3744</v>
      </c>
      <c r="F15" s="34">
        <v>1448</v>
      </c>
      <c r="G15" s="34">
        <v>24730</v>
      </c>
    </row>
    <row r="16" spans="1:16" x14ac:dyDescent="0.2">
      <c r="A16" s="34" t="s">
        <v>109</v>
      </c>
      <c r="B16" s="34" t="s">
        <v>104</v>
      </c>
      <c r="C16" s="34">
        <v>779</v>
      </c>
      <c r="D16" s="34">
        <v>947</v>
      </c>
      <c r="E16" s="34">
        <v>692</v>
      </c>
      <c r="F16" s="34">
        <v>779</v>
      </c>
      <c r="G16" s="34">
        <v>17423</v>
      </c>
    </row>
    <row r="17" spans="1:7" x14ac:dyDescent="0.2">
      <c r="A17" s="34" t="s">
        <v>111</v>
      </c>
      <c r="B17" s="34" t="s">
        <v>165</v>
      </c>
      <c r="C17" s="34">
        <v>587</v>
      </c>
      <c r="D17" s="34">
        <v>1030</v>
      </c>
      <c r="E17" s="34">
        <v>615</v>
      </c>
      <c r="F17" s="34">
        <v>587</v>
      </c>
      <c r="G17" s="34">
        <v>9463</v>
      </c>
    </row>
    <row r="18" spans="1:7" x14ac:dyDescent="0.2">
      <c r="A18" s="34" t="s">
        <v>113</v>
      </c>
      <c r="B18" s="34" t="s">
        <v>112</v>
      </c>
      <c r="C18" s="34">
        <v>549</v>
      </c>
      <c r="D18" s="34">
        <v>610</v>
      </c>
      <c r="E18" s="34">
        <v>423</v>
      </c>
      <c r="F18" s="34">
        <v>549</v>
      </c>
      <c r="G18" s="34">
        <v>10008</v>
      </c>
    </row>
    <row r="19" spans="1:7" x14ac:dyDescent="0.2">
      <c r="A19" s="34" t="s">
        <v>115</v>
      </c>
      <c r="B19" s="34" t="s">
        <v>158</v>
      </c>
      <c r="C19" s="34">
        <v>475</v>
      </c>
      <c r="D19" s="34">
        <v>525</v>
      </c>
      <c r="E19" s="34">
        <v>651</v>
      </c>
      <c r="F19" s="34">
        <v>475</v>
      </c>
      <c r="G19" s="34">
        <v>8856</v>
      </c>
    </row>
    <row r="20" spans="1:7" x14ac:dyDescent="0.2">
      <c r="A20" s="34" t="s">
        <v>117</v>
      </c>
      <c r="B20" s="34" t="s">
        <v>166</v>
      </c>
      <c r="C20" s="34">
        <v>305</v>
      </c>
      <c r="D20" s="34">
        <v>450</v>
      </c>
      <c r="E20" s="34">
        <v>0</v>
      </c>
      <c r="F20" s="34">
        <v>305</v>
      </c>
      <c r="G20" s="34">
        <v>1029</v>
      </c>
    </row>
    <row r="21" spans="1:7" x14ac:dyDescent="0.2">
      <c r="A21" s="34" t="s">
        <v>119</v>
      </c>
      <c r="B21" s="34" t="s">
        <v>130</v>
      </c>
      <c r="C21" s="34">
        <v>298</v>
      </c>
      <c r="D21" s="34">
        <v>376</v>
      </c>
      <c r="E21" s="34">
        <v>1414</v>
      </c>
      <c r="F21" s="34">
        <v>298</v>
      </c>
      <c r="G21" s="34">
        <v>8748</v>
      </c>
    </row>
    <row r="22" spans="1:7" x14ac:dyDescent="0.2">
      <c r="A22" s="34" t="s">
        <v>121</v>
      </c>
      <c r="B22" s="34" t="s">
        <v>106</v>
      </c>
      <c r="C22" s="34">
        <v>225</v>
      </c>
      <c r="D22" s="34">
        <v>232</v>
      </c>
      <c r="E22" s="34">
        <v>516</v>
      </c>
      <c r="F22" s="34">
        <v>225</v>
      </c>
      <c r="G22" s="34">
        <v>3394</v>
      </c>
    </row>
    <row r="23" spans="1:7" x14ac:dyDescent="0.2">
      <c r="A23" s="34" t="s">
        <v>123</v>
      </c>
      <c r="B23" s="34" t="s">
        <v>167</v>
      </c>
      <c r="C23" s="34">
        <v>198</v>
      </c>
      <c r="D23" s="34">
        <v>147</v>
      </c>
      <c r="E23" s="34">
        <v>148</v>
      </c>
      <c r="F23" s="34">
        <v>198</v>
      </c>
      <c r="G23" s="34">
        <v>2872</v>
      </c>
    </row>
    <row r="24" spans="1:7" x14ac:dyDescent="0.2">
      <c r="A24" s="34" t="s">
        <v>125</v>
      </c>
      <c r="B24" s="34" t="s">
        <v>168</v>
      </c>
      <c r="C24" s="34">
        <v>51</v>
      </c>
      <c r="D24" s="34">
        <v>18</v>
      </c>
      <c r="E24" s="34">
        <v>9</v>
      </c>
      <c r="F24" s="34">
        <v>51</v>
      </c>
      <c r="G24" s="34">
        <v>558</v>
      </c>
    </row>
    <row r="25" spans="1:7" x14ac:dyDescent="0.2">
      <c r="A25" s="34" t="s">
        <v>127</v>
      </c>
      <c r="B25" s="34" t="s">
        <v>154</v>
      </c>
      <c r="C25" s="34">
        <v>49</v>
      </c>
      <c r="D25" s="34">
        <v>27</v>
      </c>
      <c r="E25" s="34">
        <v>3</v>
      </c>
      <c r="F25" s="34">
        <v>49</v>
      </c>
      <c r="G25" s="34">
        <v>1610</v>
      </c>
    </row>
    <row r="26" spans="1:7" x14ac:dyDescent="0.2">
      <c r="A26" s="34" t="s">
        <v>129</v>
      </c>
      <c r="B26" s="34" t="s">
        <v>169</v>
      </c>
      <c r="C26" s="34">
        <v>27</v>
      </c>
      <c r="D26" s="34">
        <v>62</v>
      </c>
      <c r="E26" s="34">
        <v>152</v>
      </c>
      <c r="F26" s="34">
        <v>27</v>
      </c>
      <c r="G26" s="34">
        <v>591</v>
      </c>
    </row>
    <row r="27" spans="1:7" x14ac:dyDescent="0.2">
      <c r="A27" s="34" t="s">
        <v>131</v>
      </c>
      <c r="B27" s="34" t="s">
        <v>126</v>
      </c>
      <c r="C27" s="34">
        <v>20</v>
      </c>
      <c r="D27" s="34">
        <v>22</v>
      </c>
      <c r="E27" s="34">
        <v>27</v>
      </c>
      <c r="F27" s="34">
        <v>20</v>
      </c>
      <c r="G27" s="34">
        <v>397</v>
      </c>
    </row>
    <row r="28" spans="1:7" x14ac:dyDescent="0.2">
      <c r="A28" s="34" t="s">
        <v>133</v>
      </c>
      <c r="B28" s="34" t="s">
        <v>170</v>
      </c>
      <c r="C28" s="34">
        <v>8</v>
      </c>
      <c r="D28" s="34">
        <v>90</v>
      </c>
      <c r="E28" s="34">
        <v>328</v>
      </c>
      <c r="F28" s="34">
        <v>8</v>
      </c>
      <c r="G28" s="34">
        <v>3352</v>
      </c>
    </row>
    <row r="29" spans="1:7" x14ac:dyDescent="0.2">
      <c r="A29" s="34" t="s">
        <v>135</v>
      </c>
      <c r="B29" s="34" t="s">
        <v>148</v>
      </c>
      <c r="C29" s="34">
        <v>1</v>
      </c>
      <c r="D29" s="34">
        <v>0</v>
      </c>
      <c r="E29" s="34">
        <v>0</v>
      </c>
      <c r="F29" s="34">
        <v>1</v>
      </c>
      <c r="G29" s="34">
        <v>6</v>
      </c>
    </row>
    <row r="30" spans="1:7" x14ac:dyDescent="0.2">
      <c r="A30" s="34" t="s">
        <v>137</v>
      </c>
      <c r="B30" s="34" t="s">
        <v>171</v>
      </c>
      <c r="C30" s="34">
        <v>0</v>
      </c>
      <c r="D30" s="34">
        <v>0</v>
      </c>
      <c r="E30" s="34">
        <v>483</v>
      </c>
      <c r="F30" s="34">
        <v>0</v>
      </c>
      <c r="G30" s="34">
        <v>3243</v>
      </c>
    </row>
    <row r="31" spans="1:7" x14ac:dyDescent="0.2">
      <c r="A31" s="35" t="s">
        <v>29</v>
      </c>
      <c r="B31" s="35" t="s">
        <v>161</v>
      </c>
      <c r="C31" s="35">
        <v>16665</v>
      </c>
      <c r="D31" s="35">
        <v>16822</v>
      </c>
      <c r="E31" s="35">
        <v>23394</v>
      </c>
      <c r="F31" s="35">
        <v>16665</v>
      </c>
      <c r="G31" s="35">
        <v>244285</v>
      </c>
    </row>
    <row r="32" spans="1:7" x14ac:dyDescent="0.2">
      <c r="A32" s="96" t="s">
        <v>162</v>
      </c>
      <c r="B32" s="96"/>
      <c r="C32" s="96"/>
      <c r="D32" s="96"/>
      <c r="E32" s="96"/>
      <c r="F32" s="96"/>
      <c r="G32" s="96"/>
    </row>
    <row r="33" spans="1:7" x14ac:dyDescent="0.2">
      <c r="A33" s="96" t="s">
        <v>58</v>
      </c>
      <c r="B33" s="96"/>
      <c r="C33" s="96"/>
      <c r="D33" s="96"/>
      <c r="E33" s="96"/>
      <c r="F33" s="96"/>
      <c r="G33" s="96"/>
    </row>
  </sheetData>
  <sheetProtection sheet="1"/>
  <mergeCells count="3">
    <mergeCell ref="B1:E1"/>
    <mergeCell ref="A32:G32"/>
    <mergeCell ref="A33:G33"/>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4"/>
      <c r="C1" s="94"/>
      <c r="D1" s="94"/>
      <c r="E1" s="94"/>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173</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6" t="s">
        <v>95</v>
      </c>
      <c r="B10" s="36" t="s">
        <v>96</v>
      </c>
      <c r="C10" s="20" t="s">
        <v>30</v>
      </c>
      <c r="D10" s="20" t="s">
        <v>31</v>
      </c>
      <c r="E10" s="20" t="s">
        <v>42</v>
      </c>
      <c r="F10" s="20" t="s">
        <v>97</v>
      </c>
      <c r="G10" s="20" t="s">
        <v>98</v>
      </c>
    </row>
    <row r="11" spans="1:16" x14ac:dyDescent="0.2">
      <c r="A11" s="36" t="s">
        <v>99</v>
      </c>
      <c r="B11" s="36" t="s">
        <v>174</v>
      </c>
      <c r="C11" s="36">
        <v>1209</v>
      </c>
      <c r="D11" s="36">
        <v>171</v>
      </c>
      <c r="E11" s="36">
        <v>529</v>
      </c>
      <c r="F11" s="36">
        <v>1209</v>
      </c>
      <c r="G11" s="36">
        <v>3903</v>
      </c>
    </row>
    <row r="12" spans="1:16" x14ac:dyDescent="0.2">
      <c r="A12" s="36" t="s">
        <v>101</v>
      </c>
      <c r="B12" s="36" t="s">
        <v>154</v>
      </c>
      <c r="C12" s="36">
        <v>1193</v>
      </c>
      <c r="D12" s="36">
        <v>854</v>
      </c>
      <c r="E12" s="36">
        <v>176</v>
      </c>
      <c r="F12" s="36">
        <v>1193</v>
      </c>
      <c r="G12" s="36">
        <v>4147</v>
      </c>
    </row>
    <row r="13" spans="1:16" x14ac:dyDescent="0.2">
      <c r="A13" s="36" t="s">
        <v>103</v>
      </c>
      <c r="B13" s="36" t="s">
        <v>100</v>
      </c>
      <c r="C13" s="36">
        <v>962</v>
      </c>
      <c r="D13" s="36">
        <v>851</v>
      </c>
      <c r="E13" s="36">
        <v>1164</v>
      </c>
      <c r="F13" s="36">
        <v>962</v>
      </c>
      <c r="G13" s="36">
        <v>13265</v>
      </c>
    </row>
    <row r="14" spans="1:16" x14ac:dyDescent="0.2">
      <c r="A14" s="36" t="s">
        <v>105</v>
      </c>
      <c r="B14" s="36" t="s">
        <v>144</v>
      </c>
      <c r="C14" s="36">
        <v>856</v>
      </c>
      <c r="D14" s="36">
        <v>564</v>
      </c>
      <c r="E14" s="36">
        <v>771</v>
      </c>
      <c r="F14" s="36">
        <v>856</v>
      </c>
      <c r="G14" s="36">
        <v>8875</v>
      </c>
    </row>
    <row r="15" spans="1:16" x14ac:dyDescent="0.2">
      <c r="A15" s="36" t="s">
        <v>107</v>
      </c>
      <c r="B15" s="36" t="s">
        <v>126</v>
      </c>
      <c r="C15" s="36">
        <v>502</v>
      </c>
      <c r="D15" s="36">
        <v>166</v>
      </c>
      <c r="E15" s="36">
        <v>543</v>
      </c>
      <c r="F15" s="36">
        <v>502</v>
      </c>
      <c r="G15" s="36">
        <v>4527</v>
      </c>
    </row>
    <row r="16" spans="1:16" x14ac:dyDescent="0.2">
      <c r="A16" s="36" t="s">
        <v>109</v>
      </c>
      <c r="B16" s="36" t="s">
        <v>106</v>
      </c>
      <c r="C16" s="36">
        <v>288</v>
      </c>
      <c r="D16" s="36">
        <v>11</v>
      </c>
      <c r="E16" s="36">
        <v>18</v>
      </c>
      <c r="F16" s="36">
        <v>288</v>
      </c>
      <c r="G16" s="36">
        <v>612</v>
      </c>
    </row>
    <row r="17" spans="1:7" x14ac:dyDescent="0.2">
      <c r="A17" s="36" t="s">
        <v>111</v>
      </c>
      <c r="B17" s="36" t="s">
        <v>175</v>
      </c>
      <c r="C17" s="36">
        <v>257</v>
      </c>
      <c r="D17" s="36">
        <v>78</v>
      </c>
      <c r="E17" s="36">
        <v>130</v>
      </c>
      <c r="F17" s="36">
        <v>257</v>
      </c>
      <c r="G17" s="36">
        <v>2226</v>
      </c>
    </row>
    <row r="18" spans="1:7" x14ac:dyDescent="0.2">
      <c r="A18" s="36" t="s">
        <v>113</v>
      </c>
      <c r="B18" s="36" t="s">
        <v>176</v>
      </c>
      <c r="C18" s="36">
        <v>242</v>
      </c>
      <c r="D18" s="36">
        <v>146</v>
      </c>
      <c r="E18" s="36">
        <v>240</v>
      </c>
      <c r="F18" s="36">
        <v>242</v>
      </c>
      <c r="G18" s="36">
        <v>2905</v>
      </c>
    </row>
    <row r="19" spans="1:7" x14ac:dyDescent="0.2">
      <c r="A19" s="36" t="s">
        <v>115</v>
      </c>
      <c r="B19" s="36" t="s">
        <v>177</v>
      </c>
      <c r="C19" s="36">
        <v>103</v>
      </c>
      <c r="D19" s="36">
        <v>42</v>
      </c>
      <c r="E19" s="36">
        <v>158</v>
      </c>
      <c r="F19" s="36">
        <v>103</v>
      </c>
      <c r="G19" s="36">
        <v>1555</v>
      </c>
    </row>
    <row r="20" spans="1:7" x14ac:dyDescent="0.2">
      <c r="A20" s="36" t="s">
        <v>117</v>
      </c>
      <c r="B20" s="36" t="s">
        <v>158</v>
      </c>
      <c r="C20" s="36">
        <v>102</v>
      </c>
      <c r="D20" s="36">
        <v>86</v>
      </c>
      <c r="E20" s="36">
        <v>186</v>
      </c>
      <c r="F20" s="36">
        <v>102</v>
      </c>
      <c r="G20" s="36">
        <v>2579</v>
      </c>
    </row>
    <row r="21" spans="1:7" x14ac:dyDescent="0.2">
      <c r="A21" s="36" t="s">
        <v>119</v>
      </c>
      <c r="B21" s="36" t="s">
        <v>142</v>
      </c>
      <c r="C21" s="36">
        <v>83</v>
      </c>
      <c r="D21" s="36">
        <v>90</v>
      </c>
      <c r="E21" s="36">
        <v>45</v>
      </c>
      <c r="F21" s="36">
        <v>83</v>
      </c>
      <c r="G21" s="36">
        <v>2510</v>
      </c>
    </row>
    <row r="22" spans="1:7" x14ac:dyDescent="0.2">
      <c r="A22" s="36" t="s">
        <v>121</v>
      </c>
      <c r="B22" s="36" t="s">
        <v>178</v>
      </c>
      <c r="C22" s="36">
        <v>51</v>
      </c>
      <c r="D22" s="36">
        <v>121</v>
      </c>
      <c r="E22" s="36">
        <v>79</v>
      </c>
      <c r="F22" s="36">
        <v>51</v>
      </c>
      <c r="G22" s="36">
        <v>914</v>
      </c>
    </row>
    <row r="23" spans="1:7" x14ac:dyDescent="0.2">
      <c r="A23" s="36" t="s">
        <v>123</v>
      </c>
      <c r="B23" s="36" t="s">
        <v>167</v>
      </c>
      <c r="C23" s="36">
        <v>36</v>
      </c>
      <c r="D23" s="36">
        <v>119</v>
      </c>
      <c r="E23" s="36">
        <v>104</v>
      </c>
      <c r="F23" s="36">
        <v>36</v>
      </c>
      <c r="G23" s="36">
        <v>1569</v>
      </c>
    </row>
    <row r="24" spans="1:7" x14ac:dyDescent="0.2">
      <c r="A24" s="36" t="s">
        <v>125</v>
      </c>
      <c r="B24" s="36" t="s">
        <v>130</v>
      </c>
      <c r="C24" s="36">
        <v>14</v>
      </c>
      <c r="D24" s="36">
        <v>7</v>
      </c>
      <c r="E24" s="36">
        <v>147</v>
      </c>
      <c r="F24" s="36">
        <v>14</v>
      </c>
      <c r="G24" s="36">
        <v>591</v>
      </c>
    </row>
    <row r="25" spans="1:7" x14ac:dyDescent="0.2">
      <c r="A25" s="36" t="s">
        <v>127</v>
      </c>
      <c r="B25" s="36" t="s">
        <v>179</v>
      </c>
      <c r="C25" s="36">
        <v>6</v>
      </c>
      <c r="D25" s="36">
        <v>0</v>
      </c>
      <c r="E25" s="36">
        <v>10</v>
      </c>
      <c r="F25" s="36">
        <v>6</v>
      </c>
      <c r="G25" s="36">
        <v>105</v>
      </c>
    </row>
    <row r="26" spans="1:7" x14ac:dyDescent="0.2">
      <c r="A26" s="36" t="s">
        <v>129</v>
      </c>
      <c r="B26" s="36" t="s">
        <v>169</v>
      </c>
      <c r="C26" s="36">
        <v>3</v>
      </c>
      <c r="D26" s="36">
        <v>0</v>
      </c>
      <c r="E26" s="36">
        <v>11</v>
      </c>
      <c r="F26" s="36">
        <v>3</v>
      </c>
      <c r="G26" s="36">
        <v>36</v>
      </c>
    </row>
    <row r="27" spans="1:7" x14ac:dyDescent="0.2">
      <c r="A27" s="36" t="s">
        <v>131</v>
      </c>
      <c r="B27" s="36" t="s">
        <v>170</v>
      </c>
      <c r="C27" s="36">
        <v>2</v>
      </c>
      <c r="D27" s="36">
        <v>4</v>
      </c>
      <c r="E27" s="36">
        <v>35</v>
      </c>
      <c r="F27" s="36">
        <v>2</v>
      </c>
      <c r="G27" s="36">
        <v>242</v>
      </c>
    </row>
    <row r="28" spans="1:7" x14ac:dyDescent="0.2">
      <c r="A28" s="36" t="s">
        <v>133</v>
      </c>
      <c r="B28" s="36" t="s">
        <v>180</v>
      </c>
      <c r="C28" s="36">
        <v>1</v>
      </c>
      <c r="D28" s="36">
        <v>0</v>
      </c>
      <c r="E28" s="36">
        <v>3</v>
      </c>
      <c r="F28" s="36">
        <v>1</v>
      </c>
      <c r="G28" s="36">
        <v>3</v>
      </c>
    </row>
    <row r="29" spans="1:7" x14ac:dyDescent="0.2">
      <c r="A29" s="36" t="s">
        <v>135</v>
      </c>
      <c r="B29" s="36" t="s">
        <v>181</v>
      </c>
      <c r="C29" s="36">
        <v>0</v>
      </c>
      <c r="D29" s="36">
        <v>0</v>
      </c>
      <c r="E29" s="36">
        <v>0</v>
      </c>
      <c r="F29" s="36">
        <v>0</v>
      </c>
      <c r="G29" s="36">
        <v>4</v>
      </c>
    </row>
    <row r="30" spans="1:7" x14ac:dyDescent="0.2">
      <c r="A30" s="36" t="s">
        <v>137</v>
      </c>
      <c r="B30" s="36" t="s">
        <v>182</v>
      </c>
      <c r="C30" s="36">
        <v>0</v>
      </c>
      <c r="D30" s="36">
        <v>0</v>
      </c>
      <c r="E30" s="36">
        <v>0</v>
      </c>
      <c r="F30" s="36">
        <v>0</v>
      </c>
      <c r="G30" s="36">
        <v>2</v>
      </c>
    </row>
    <row r="31" spans="1:7" x14ac:dyDescent="0.2">
      <c r="A31" s="36" t="s">
        <v>139</v>
      </c>
      <c r="B31" s="36" t="s">
        <v>160</v>
      </c>
      <c r="C31" s="36">
        <v>0</v>
      </c>
      <c r="D31" s="36">
        <v>1</v>
      </c>
      <c r="E31" s="36">
        <v>73</v>
      </c>
      <c r="F31" s="36">
        <v>0</v>
      </c>
      <c r="G31" s="36">
        <v>806</v>
      </c>
    </row>
    <row r="32" spans="1:7" x14ac:dyDescent="0.2">
      <c r="A32" s="37" t="s">
        <v>29</v>
      </c>
      <c r="B32" s="37" t="s">
        <v>161</v>
      </c>
      <c r="C32" s="37">
        <v>5910</v>
      </c>
      <c r="D32" s="37">
        <v>3311</v>
      </c>
      <c r="E32" s="37">
        <v>4422</v>
      </c>
      <c r="F32" s="37">
        <v>5910</v>
      </c>
      <c r="G32" s="37">
        <v>51376</v>
      </c>
    </row>
    <row r="33" spans="1:7" x14ac:dyDescent="0.2">
      <c r="A33" s="96" t="s">
        <v>162</v>
      </c>
      <c r="B33" s="96"/>
      <c r="C33" s="96"/>
      <c r="D33" s="96"/>
      <c r="E33" s="96"/>
      <c r="F33" s="96"/>
      <c r="G33" s="96"/>
    </row>
    <row r="34" spans="1:7" x14ac:dyDescent="0.2">
      <c r="A34" s="96" t="s">
        <v>58</v>
      </c>
      <c r="B34" s="96"/>
      <c r="C34" s="96"/>
      <c r="D34" s="96"/>
      <c r="E34" s="96"/>
      <c r="F34" s="96"/>
      <c r="G34" s="96"/>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DITRCDA</cp:lastModifiedBy>
  <cp:lastPrinted>2007-02-15T05:50:52Z</cp:lastPrinted>
  <dcterms:created xsi:type="dcterms:W3CDTF">2004-10-31T22:22:48Z</dcterms:created>
  <dcterms:modified xsi:type="dcterms:W3CDTF">2025-02-28T00:12:42Z</dcterms:modified>
</cp:coreProperties>
</file>