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updateLinks="never" defaultThemeVersion="124226"/>
  <mc:AlternateContent xmlns:mc="http://schemas.openxmlformats.org/markup-compatibility/2006">
    <mc:Choice Requires="x15">
      <x15ac:absPath xmlns:x15ac="http://schemas.microsoft.com/office/spreadsheetml/2010/11/ac" url="G:\P&amp;R\BITRE\Transport &amp; Infrastructure\Road\BITRE-Data\RAV-Statistics\publications\Releases 2023\"/>
    </mc:Choice>
  </mc:AlternateContent>
  <xr:revisionPtr revIDLastSave="0" documentId="13_ncr:1_{5804F121-1C14-409E-B299-FB0A8B1E0937}" xr6:coauthVersionLast="36" xr6:coauthVersionMax="36" xr10:uidLastSave="{00000000-0000-0000-0000-000000000000}"/>
  <bookViews>
    <workbookView xWindow="0" yWindow="0" windowWidth="13125" windowHeight="6105" firstSheet="20" activeTab="27" xr2:uid="{00000000-000D-0000-FFFF-FFFF00000000}"/>
  </bookViews>
  <sheets>
    <sheet name="Contents" sheetId="55" r:id="rId1"/>
    <sheet name="Table 1" sheetId="60" r:id="rId2"/>
    <sheet name="Table 2" sheetId="61" r:id="rId3"/>
    <sheet name="Table 3" sheetId="62" r:id="rId4"/>
    <sheet name="Table 4" sheetId="63" r:id="rId5"/>
    <sheet name="Table 5" sheetId="64" r:id="rId6"/>
    <sheet name="Table 6" sheetId="65" r:id="rId7"/>
    <sheet name="Table 7" sheetId="66" r:id="rId8"/>
    <sheet name="Table 8" sheetId="67" r:id="rId9"/>
    <sheet name="Table 9" sheetId="68" r:id="rId10"/>
    <sheet name="Table 10" sheetId="69" r:id="rId11"/>
    <sheet name="Table 11" sheetId="70" r:id="rId12"/>
    <sheet name="Table 12" sheetId="71" r:id="rId13"/>
    <sheet name="Table 13" sheetId="72" r:id="rId14"/>
    <sheet name="Table 14" sheetId="73" r:id="rId15"/>
    <sheet name="Table 15" sheetId="74" r:id="rId16"/>
    <sheet name="Table 16" sheetId="75" r:id="rId17"/>
    <sheet name="Table 17" sheetId="76" r:id="rId18"/>
    <sheet name="Table 18" sheetId="77" r:id="rId19"/>
    <sheet name="Table 19" sheetId="78" r:id="rId20"/>
    <sheet name="Table 20" sheetId="79" r:id="rId21"/>
    <sheet name="Table 21" sheetId="80" r:id="rId22"/>
    <sheet name="Table 22" sheetId="81" r:id="rId23"/>
    <sheet name="Table 23" sheetId="82" r:id="rId24"/>
    <sheet name="Table 24" sheetId="83" r:id="rId25"/>
    <sheet name="Table 25" sheetId="84" r:id="rId26"/>
    <sheet name="Table 26" sheetId="85" r:id="rId27"/>
    <sheet name="Explanatory Notes" sheetId="86" r:id="rId28"/>
  </sheets>
  <calcPr calcId="191029"/>
</workbook>
</file>

<file path=xl/calcChain.xml><?xml version="1.0" encoding="utf-8"?>
<calcChain xmlns="http://schemas.openxmlformats.org/spreadsheetml/2006/main">
  <c r="B37" i="55" l="1"/>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alcChain>
</file>

<file path=xl/sharedStrings.xml><?xml version="1.0" encoding="utf-8"?>
<sst xmlns="http://schemas.openxmlformats.org/spreadsheetml/2006/main" count="2097" uniqueCount="588">
  <si>
    <t>Explanatory Notes</t>
  </si>
  <si>
    <t>Further details</t>
  </si>
  <si>
    <t>For further details about these estimates, please refer to:</t>
  </si>
  <si>
    <t>Road vehicle entry and recall statistics</t>
  </si>
  <si>
    <t xml:space="preserve">  Road vehicle entry and recall statistics</t>
  </si>
  <si>
    <t>RAV Coverage and Data Quality</t>
  </si>
  <si>
    <t>Road vehicle classes and classifications</t>
  </si>
  <si>
    <r>
      <t xml:space="preserve">This publication reports RAV entries according to the following </t>
    </r>
    <r>
      <rPr>
        <i/>
        <sz val="10"/>
        <rFont val="Calibri"/>
        <family val="2"/>
        <scheme val="minor"/>
      </rPr>
      <t>vehicle classes</t>
    </r>
    <r>
      <rPr>
        <sz val="10"/>
        <rFont val="Calibri"/>
        <family val="2"/>
        <scheme val="minor"/>
      </rPr>
      <t xml:space="preserve">: Passenger vehicles (excluding omnibuses); Light commercial vehicles (LCVs); Medium goods vehicles (MGVs); Heavy goods vehicles (HGVs); Light buses; Heavy buses; Motorcycles; Trailers. (Separate estimates of non-motorised caravan and camper trailers are also derived, using known caravan/camper trailer makes.) These vehicle classes are based BITRE aggregation of the Australian Design Rules (ADR) </t>
    </r>
    <r>
      <rPr>
        <i/>
        <sz val="10"/>
        <rFont val="Calibri"/>
        <family val="2"/>
        <scheme val="minor"/>
      </rPr>
      <t>vehicle categories</t>
    </r>
    <r>
      <rPr>
        <sz val="10"/>
        <rFont val="Calibri"/>
        <family val="2"/>
        <scheme val="minor"/>
      </rPr>
      <t xml:space="preserve"> and </t>
    </r>
    <r>
      <rPr>
        <i/>
        <sz val="10"/>
        <rFont val="Calibri"/>
        <family val="2"/>
        <scheme val="minor"/>
      </rPr>
      <t>sub-categories</t>
    </r>
    <r>
      <rPr>
        <sz val="10"/>
        <rFont val="Calibri"/>
        <family val="2"/>
        <scheme val="minor"/>
      </rPr>
      <t>. The ADR define the following five broad vehicle categories: Two-wheeled and three-wheeled vehicles;  Passenger vehicles (excluding omnibuses); Omnibuses; Goods vehicles; Trailers.</t>
    </r>
  </si>
  <si>
    <r>
      <t xml:space="preserve">The statistics presented in this publication have been compiled from all vehicles appearing on the RAV up to and including the last day of the publication month.
</t>
    </r>
    <r>
      <rPr>
        <sz val="1"/>
        <rFont val="Calibri"/>
        <family val="2"/>
        <scheme val="minor"/>
      </rPr>
      <t xml:space="preserve">
</t>
    </r>
    <r>
      <rPr>
        <sz val="10"/>
        <rFont val="Calibri"/>
        <family val="2"/>
        <scheme val="minor"/>
      </rPr>
      <t xml:space="preserve">Revisions to previously published estimates may occur where the RAV is updated to correct errors or remove entries.
</t>
    </r>
    <r>
      <rPr>
        <sz val="1"/>
        <rFont val="Calibri"/>
        <family val="2"/>
        <scheme val="minor"/>
      </rPr>
      <t xml:space="preserve">
</t>
    </r>
    <r>
      <rPr>
        <sz val="10"/>
        <rFont val="Calibri"/>
        <family val="2"/>
        <scheme val="minor"/>
      </rPr>
      <t>The RVSA commenced in full on 1 July 2021 and triggered a 12-month transition period for certain segments of the industry to enter information on the RAV. This transitional period was subsequently extended for a further 12 months, to 30 June 2023, to allow more time for certain industry segments to transition their businesses to operate under the RVSA.  Consequently, prior to 1 July 2023, the RAV entry statistics do not necessarily provide a full enumeration of all vehicles entering the Australian market prior to that date. Pre-July 2023 estimates are provided here for completeness.</t>
    </r>
  </si>
  <si>
    <t>Vehicle recall statistics</t>
  </si>
  <si>
    <r>
      <t xml:space="preserve">BITRE's </t>
    </r>
    <r>
      <rPr>
        <i/>
        <sz val="10"/>
        <rFont val="Calibri"/>
        <family val="2"/>
        <scheme val="minor"/>
      </rPr>
      <t>Road vehicle entry and recall statistics</t>
    </r>
    <r>
      <rPr>
        <sz val="10"/>
        <rFont val="Calibri"/>
        <family val="2"/>
        <scheme val="minor"/>
      </rPr>
      <t xml:space="preserve"> provides monthly counts of all road vehicles entered on the Register of Approved Vehicles (RAV) and other selected activities governed under the </t>
    </r>
    <r>
      <rPr>
        <i/>
        <sz val="10"/>
        <rFont val="Calibri"/>
        <family val="2"/>
        <scheme val="minor"/>
      </rPr>
      <t>Road Vehicle Standards Act</t>
    </r>
    <r>
      <rPr>
        <sz val="10"/>
        <rFont val="Calibri"/>
        <family val="2"/>
        <scheme val="minor"/>
      </rPr>
      <t xml:space="preserve"> 2018 (RVSA), including road vehicle recall notices published on the Department's website.
</t>
    </r>
    <r>
      <rPr>
        <sz val="1"/>
        <rFont val="Calibri"/>
        <family val="2"/>
        <scheme val="minor"/>
      </rPr>
      <t xml:space="preserve">
</t>
    </r>
    <r>
      <rPr>
        <sz val="10"/>
        <rFont val="Calibri"/>
        <family val="2"/>
        <scheme val="minor"/>
      </rPr>
      <t xml:space="preserve">The RVSA was introduced on 1 July 2021 to support the safety, environmental and anti-theft performance of all road vehicles being provided to the Australian market for the first time. The RVSA replaced the </t>
    </r>
    <r>
      <rPr>
        <i/>
        <sz val="10"/>
        <rFont val="Calibri"/>
        <family val="2"/>
        <scheme val="minor"/>
      </rPr>
      <t>Motor Vehicle Standards Act 1989</t>
    </r>
    <r>
      <rPr>
        <sz val="10"/>
        <rFont val="Calibri"/>
        <family val="2"/>
        <scheme val="minor"/>
      </rPr>
      <t xml:space="preserve"> (MVSA). Further information about the RVSA is available on the Road Vehicle Standards laws page on the Department's website: https://www.infrastructure.gov.au/infrastructure-transport-vehicles/vehicles/road-vehicle-standards-laws.
</t>
    </r>
    <r>
      <rPr>
        <sz val="1"/>
        <rFont val="Calibri"/>
        <family val="2"/>
        <scheme val="minor"/>
      </rPr>
      <t xml:space="preserve">
</t>
    </r>
    <r>
      <rPr>
        <sz val="10"/>
        <rFont val="Calibri"/>
        <family val="2"/>
        <scheme val="minor"/>
      </rPr>
      <t xml:space="preserve">The RVSA established the RAV, an online publicly-searchable database of vehicles that have met the requirements of the RVSA and been approved for provision to the Australian market. The RAV includes new road vehicles constructed in Australia and new and second-hand road vehicles imported from overseas, and covers motorised, non-motorised road vehicles (e.g. trailers, caravans, trailed machinery) and special purpose vehicles. All road vehicles must be entered on the RAV before they are provided to the Australian market. An approval is required to import a road vehicle into Australia. The RAV is administered by the Road and Vehicle Safety Division, within the Department of Infrastructure, Transport, Regional Development, Communications and the Arts (the Department).
</t>
    </r>
    <r>
      <rPr>
        <sz val="1"/>
        <rFont val="Calibri"/>
        <family val="2"/>
        <scheme val="minor"/>
      </rPr>
      <t xml:space="preserve">
</t>
    </r>
    <r>
      <rPr>
        <sz val="10"/>
        <rFont val="Calibri"/>
        <family val="2"/>
        <scheme val="minor"/>
      </rPr>
      <t>The statistics presented in this publication are consistent with and promote the purposes of the RAV by making publicly-available information about vehicles suitable to be sold, leased or otherwise provided for use within Australia more readily accessible to industry, consumers and the broader community.</t>
    </r>
  </si>
  <si>
    <r>
      <t xml:space="preserve">Disclaimer – BITRE’s </t>
    </r>
    <r>
      <rPr>
        <i/>
        <sz val="9"/>
        <color theme="0"/>
        <rFont val="Calibri"/>
        <family val="2"/>
      </rPr>
      <t>Road vehicle entry and recall statistics</t>
    </r>
    <r>
      <rPr>
        <sz val="9"/>
        <color theme="0"/>
        <rFont val="Calibri"/>
        <family val="2"/>
      </rPr>
      <t xml:space="preserve"> provides monthly counts of all road vehicles entered on the Register of Approved Vehicles (RAV) and other selected activities governed under the </t>
    </r>
    <r>
      <rPr>
        <i/>
        <sz val="9"/>
        <color theme="0"/>
        <rFont val="Calibri"/>
        <family val="2"/>
      </rPr>
      <t>Road Vehicle Standards Act 2018</t>
    </r>
    <r>
      <rPr>
        <sz val="9"/>
        <color theme="0"/>
        <rFont val="Calibri"/>
        <family val="2"/>
      </rPr>
      <t xml:space="preserve"> (RVSA), including road vehicle recall notices published on the Department's website. The statistics are consistent with and promote the purposes of the RAV by making publicly-available information about vehicles suitable to be sold, leased or otherwise provided for use within Australia more readily accessible to industry, consumers and the broader community. BITRE has made all reasonable efforts to ensure these statistics are an accurate reporting of all vehicle entries and recalls. Revisions to previously published estimates may occur where the RAV is updated to correct errors or remove entries.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t>
    </r>
  </si>
  <si>
    <t>Contents</t>
  </si>
  <si>
    <t>Acknowledgements</t>
  </si>
  <si>
    <t>BITRE acknowledges the assistance of colleagues from the Department’s Road and Vehicle Safety Division in the provision of the RAV and vehicle recalls data. Compilation of the statistics and preparation of this report was undertaken by BITRE.</t>
  </si>
  <si>
    <t>Inquiries</t>
  </si>
  <si>
    <t>For further information about the estimates in this publication, contact:</t>
  </si>
  <si>
    <t xml:space="preserve">  Bureau of Infrastructure and Transport Research Economics (BITRE)</t>
  </si>
  <si>
    <t xml:space="preserve">  Department of Infrastructure, Transport, Regional Development, Communications and the Arts</t>
  </si>
  <si>
    <t xml:space="preserve">  GPO Box 501 Canberra ACT 2601</t>
  </si>
  <si>
    <t xml:space="preserve">  Email: bitre@infrastructure.gov.au</t>
  </si>
  <si>
    <t xml:space="preserve">  Website: www.bitre.gov.au</t>
  </si>
  <si>
    <t>© Commonwealth of Australia 2023</t>
  </si>
  <si>
    <t>Table 1  Total RAV entries, by approval category and month, November 2023</t>
  </si>
  <si>
    <t>Issue: November 2023</t>
  </si>
  <si>
    <t>Approval category</t>
  </si>
  <si>
    <t>Month</t>
  </si>
  <si>
    <t>Type approval</t>
  </si>
  <si>
    <t>Concessional approval</t>
  </si>
  <si>
    <t>Total</t>
  </si>
  <si>
    <t>Nov 2023</t>
  </si>
  <si>
    <t>Oct 2023</t>
  </si>
  <si>
    <t>Sep 2023</t>
  </si>
  <si>
    <t>Aug 2023</t>
  </si>
  <si>
    <t>Jul 2023</t>
  </si>
  <si>
    <t>Jun 2023</t>
  </si>
  <si>
    <t>May 2023</t>
  </si>
  <si>
    <t>Apr 2023</t>
  </si>
  <si>
    <t>Mar 2023</t>
  </si>
  <si>
    <t>Feb 2023</t>
  </si>
  <si>
    <t>Jan 2023</t>
  </si>
  <si>
    <t>Dec 2022</t>
  </si>
  <si>
    <t>Nov 2022</t>
  </si>
  <si>
    <t>Oct 2022</t>
  </si>
  <si>
    <t>Sep 2022</t>
  </si>
  <si>
    <t>Aug 2022</t>
  </si>
  <si>
    <t>Jul 2022</t>
  </si>
  <si>
    <t>Jun 2022</t>
  </si>
  <si>
    <t>May 2022</t>
  </si>
  <si>
    <t>Apr 2022</t>
  </si>
  <si>
    <t>Mar 2022</t>
  </si>
  <si>
    <t>Feb 2022</t>
  </si>
  <si>
    <t>Jan 2022</t>
  </si>
  <si>
    <t>Dec 2021</t>
  </si>
  <si>
    <t>Nov 2021</t>
  </si>
  <si>
    <t>a. Total excludes Second Stage of Manufacture vehicles.</t>
  </si>
  <si>
    <t>Note: RAV transition period: 1 July 2021 to 30 June 2023 -- Pre-July 2023 RAV entries are not necessarily a full enumeration of all vehicles entering the Australian market (see Explanatory Notes for details).</t>
  </si>
  <si>
    <t>Sources: RAV and BITRE estimates.</t>
  </si>
  <si>
    <t>Total RAV entries, by approval category and month, November 2023</t>
  </si>
  <si>
    <t>Table 2  Type approved RAV entries, by entry pathway and month, November 2023</t>
  </si>
  <si>
    <t>Type approvals</t>
  </si>
  <si>
    <t>Standard</t>
  </si>
  <si>
    <t>Non-standard</t>
  </si>
  <si>
    <t>SSM</t>
  </si>
  <si>
    <t>Type approved RAV entries, by entry pathway and month, November 2023</t>
  </si>
  <si>
    <t>Table 3  Concenssional RAV entry aproval entries, by entry pathway and month, Nov 2023, November 2023</t>
  </si>
  <si>
    <t>Concessional RAV entry approvals</t>
  </si>
  <si>
    <t>RAWS-SEV</t>
  </si>
  <si>
    <t>RAWS-SSM</t>
  </si>
  <si>
    <t>Trailer</t>
  </si>
  <si>
    <t>Older vehicle</t>
  </si>
  <si>
    <t>SPV</t>
  </si>
  <si>
    <t>Personal</t>
  </si>
  <si>
    <t>RAV suitable</t>
  </si>
  <si>
    <t>b. RAWS: Registered Automotive Workshop Scheme SSM: Second stage of manufacture SEV: Specialist and Enthusiast Vehicle SPV: Special Purpose Vehicle</t>
  </si>
  <si>
    <t>Concenssional RAV entry aproval entries, by entry pathway and month, Nov 2023, November 2023</t>
  </si>
  <si>
    <t>Table 4  Type approved RAV entries, motor vehicles, by vehicle type and month, November 2023</t>
  </si>
  <si>
    <t>Passenger vehicles</t>
  </si>
  <si>
    <t>Light commercial vehicles</t>
  </si>
  <si>
    <t>Medium goods vehicles</t>
  </si>
  <si>
    <t>Heavy goods vehicles</t>
  </si>
  <si>
    <t>Buses</t>
  </si>
  <si>
    <t>Motorcycles</t>
  </si>
  <si>
    <t>Type approved RAV entries, motor vehicles, by vehicle type and month, November 2023</t>
  </si>
  <si>
    <t>Table 5  Type approved RAV entries, trailers, by vehicle type and month, November 2023</t>
  </si>
  <si>
    <t>Light trailers</t>
  </si>
  <si>
    <t>Medium trailers</t>
  </si>
  <si>
    <t>Heavy trailers</t>
  </si>
  <si>
    <t>Type approved RAV entries, trailers, by vehicle type and month, November 2023</t>
  </si>
  <si>
    <t>Table 6  Type approval RAV entries, passenger vehicles, top 30 makes, November 2023</t>
  </si>
  <si>
    <t>Rank</t>
  </si>
  <si>
    <t>Make</t>
  </si>
  <si>
    <t>Year to date</t>
  </si>
  <si>
    <t>Last 12 months</t>
  </si>
  <si>
    <t>1</t>
  </si>
  <si>
    <t>Toyota</t>
  </si>
  <si>
    <t>2</t>
  </si>
  <si>
    <t>Hyundai</t>
  </si>
  <si>
    <t>3</t>
  </si>
  <si>
    <t>Mazda</t>
  </si>
  <si>
    <t>4</t>
  </si>
  <si>
    <t>Nissan</t>
  </si>
  <si>
    <t>5</t>
  </si>
  <si>
    <t>Mitsubishi</t>
  </si>
  <si>
    <t>6</t>
  </si>
  <si>
    <t>MG</t>
  </si>
  <si>
    <t>7</t>
  </si>
  <si>
    <t>Kia</t>
  </si>
  <si>
    <t>8</t>
  </si>
  <si>
    <t>Subaru</t>
  </si>
  <si>
    <t>9</t>
  </si>
  <si>
    <t>Tesla</t>
  </si>
  <si>
    <t>10</t>
  </si>
  <si>
    <t>BMW</t>
  </si>
  <si>
    <t>11</t>
  </si>
  <si>
    <t>Mercedes-Benz</t>
  </si>
  <si>
    <t>12</t>
  </si>
  <si>
    <t>Haval</t>
  </si>
  <si>
    <t>13</t>
  </si>
  <si>
    <t>Honda</t>
  </si>
  <si>
    <t>14</t>
  </si>
  <si>
    <t>Ford</t>
  </si>
  <si>
    <t>15</t>
  </si>
  <si>
    <t>Isuzu</t>
  </si>
  <si>
    <t>16</t>
  </si>
  <si>
    <t>Suzuki</t>
  </si>
  <si>
    <t>17</t>
  </si>
  <si>
    <t>Volkswagen</t>
  </si>
  <si>
    <t>18</t>
  </si>
  <si>
    <t>Chery</t>
  </si>
  <si>
    <t>19</t>
  </si>
  <si>
    <t>BYD</t>
  </si>
  <si>
    <t>20</t>
  </si>
  <si>
    <t>Audi</t>
  </si>
  <si>
    <t>21</t>
  </si>
  <si>
    <t>Land Rover</t>
  </si>
  <si>
    <t>22</t>
  </si>
  <si>
    <t>Lexus</t>
  </si>
  <si>
    <t>23</t>
  </si>
  <si>
    <t>Volvo</t>
  </si>
  <si>
    <t>24</t>
  </si>
  <si>
    <t>Cupra</t>
  </si>
  <si>
    <t>25</t>
  </si>
  <si>
    <t>Tank</t>
  </si>
  <si>
    <t>26</t>
  </si>
  <si>
    <t>Skoda</t>
  </si>
  <si>
    <t>27</t>
  </si>
  <si>
    <t>Porsche</t>
  </si>
  <si>
    <t>28</t>
  </si>
  <si>
    <t>Mahindra</t>
  </si>
  <si>
    <t>29</t>
  </si>
  <si>
    <t>LDV</t>
  </si>
  <si>
    <t>30</t>
  </si>
  <si>
    <t>Ssangyong</t>
  </si>
  <si>
    <t>31</t>
  </si>
  <si>
    <t>Other/Not stated</t>
  </si>
  <si>
    <t>-</t>
  </si>
  <si>
    <t>Type approval RAV entries, passenger vehicles, top 30 makes, November 2023</t>
  </si>
  <si>
    <t>Table 7  Type approval RAV entries, light commercial vehicles, top 20 makes, November 2023</t>
  </si>
  <si>
    <t>Great Wall</t>
  </si>
  <si>
    <t>Chevrolet</t>
  </si>
  <si>
    <t>RAM</t>
  </si>
  <si>
    <t>Renault</t>
  </si>
  <si>
    <t>Peugeot</t>
  </si>
  <si>
    <t>Daihatsu</t>
  </si>
  <si>
    <t>Jeep</t>
  </si>
  <si>
    <t>Type approval RAV entries, light commercial vehicles, top 20 makes, November 2023</t>
  </si>
  <si>
    <t>Table 8  Type approval RAV entries, medium goods vehicles, top 20 makes, November 2023</t>
  </si>
  <si>
    <t>Fiat</t>
  </si>
  <si>
    <t>Hino</t>
  </si>
  <si>
    <t>Fuso</t>
  </si>
  <si>
    <t>IVECO</t>
  </si>
  <si>
    <t>Dodge</t>
  </si>
  <si>
    <t>Jac</t>
  </si>
  <si>
    <t>Foton</t>
  </si>
  <si>
    <t>Myrv</t>
  </si>
  <si>
    <t>Type approval RAV entries, medium goods vehicles, top 20 makes, November 2023</t>
  </si>
  <si>
    <t>Table 9  Type approval RAV entries, heavy goods vehicles, top 15 makes, November 2023</t>
  </si>
  <si>
    <t>Kenworth</t>
  </si>
  <si>
    <t>DAF</t>
  </si>
  <si>
    <t>Mack</t>
  </si>
  <si>
    <t>Scania</t>
  </si>
  <si>
    <t>UD</t>
  </si>
  <si>
    <t>MAN</t>
  </si>
  <si>
    <t>Freightliner</t>
  </si>
  <si>
    <t>Western Star</t>
  </si>
  <si>
    <t>Sinotruk</t>
  </si>
  <si>
    <t>Type approval RAV entries, heavy goods vehicles, top 15 makes, November 2023</t>
  </si>
  <si>
    <t>Table 10  Type approval RAV entries, light and heavy buses, top 20 makes, November 2023</t>
  </si>
  <si>
    <t>Volgren</t>
  </si>
  <si>
    <t>Yutong</t>
  </si>
  <si>
    <t>Irizar</t>
  </si>
  <si>
    <t>King Long</t>
  </si>
  <si>
    <t>Custom Bus</t>
  </si>
  <si>
    <t>BCI</t>
  </si>
  <si>
    <t>Express Coach Builders</t>
  </si>
  <si>
    <t>Norden</t>
  </si>
  <si>
    <t>Coach Concepts</t>
  </si>
  <si>
    <t>Ankai</t>
  </si>
  <si>
    <t>ARCC</t>
  </si>
  <si>
    <t>Type approval RAV entries, light and heavy buses, top 20 makes, November 2023</t>
  </si>
  <si>
    <t>Table 11  Type approval RAV entries, motorcycles, top 20 makes, November 2023</t>
  </si>
  <si>
    <t>Yamaha</t>
  </si>
  <si>
    <t>KTM</t>
  </si>
  <si>
    <t>Kawasaki</t>
  </si>
  <si>
    <t>Husqvarna</t>
  </si>
  <si>
    <t>Ducati</t>
  </si>
  <si>
    <t>Harley-Davidson</t>
  </si>
  <si>
    <t>Triumph</t>
  </si>
  <si>
    <t>GASGAS</t>
  </si>
  <si>
    <t>Kymco</t>
  </si>
  <si>
    <t>CFMoto</t>
  </si>
  <si>
    <t>Indian</t>
  </si>
  <si>
    <t>MV Agusta</t>
  </si>
  <si>
    <t>Braaap</t>
  </si>
  <si>
    <t>Longjia</t>
  </si>
  <si>
    <t>Mutt</t>
  </si>
  <si>
    <t>Sym</t>
  </si>
  <si>
    <t>Beta</t>
  </si>
  <si>
    <t>Type approval RAV entries, motorcycles, top 20 makes, November 2023</t>
  </si>
  <si>
    <t>Table 12  Type approval RAV entries, passenger vehicles, top 25 makes and models, November 2023</t>
  </si>
  <si>
    <t>Model</t>
  </si>
  <si>
    <t>LANDCRUISER PRADO</t>
  </si>
  <si>
    <t>COROLLA</t>
  </si>
  <si>
    <t>RAV4</t>
  </si>
  <si>
    <t>CAMRY</t>
  </si>
  <si>
    <t>LANDCRUISER</t>
  </si>
  <si>
    <t>YARIS</t>
  </si>
  <si>
    <t>TUCSON</t>
  </si>
  <si>
    <t>I30</t>
  </si>
  <si>
    <t>VENUE</t>
  </si>
  <si>
    <t>PALISADE</t>
  </si>
  <si>
    <t>CX-30</t>
  </si>
  <si>
    <t>CX-3</t>
  </si>
  <si>
    <t>MAZDA 3</t>
  </si>
  <si>
    <t>CX-8</t>
  </si>
  <si>
    <t>X-TRAIL</t>
  </si>
  <si>
    <t>PATROL</t>
  </si>
  <si>
    <t>QASHQAI</t>
  </si>
  <si>
    <t>JUKE</t>
  </si>
  <si>
    <t>OUTLANDER</t>
  </si>
  <si>
    <t>PAJERO</t>
  </si>
  <si>
    <t>ASX</t>
  </si>
  <si>
    <t>ECLIPSE</t>
  </si>
  <si>
    <t>ZS</t>
  </si>
  <si>
    <t>MG4</t>
  </si>
  <si>
    <t>MG3</t>
  </si>
  <si>
    <t>HS Vibe</t>
  </si>
  <si>
    <t>SPORTAGE</t>
  </si>
  <si>
    <t>SELTOS</t>
  </si>
  <si>
    <t>CERATO</t>
  </si>
  <si>
    <t>CARNIVAL</t>
  </si>
  <si>
    <t>YB</t>
  </si>
  <si>
    <t>PICANTO</t>
  </si>
  <si>
    <t>FORESTER</t>
  </si>
  <si>
    <t>CROSSTREK</t>
  </si>
  <si>
    <t>OUTBACK</t>
  </si>
  <si>
    <t>MODEL Y</t>
  </si>
  <si>
    <t>X SERIES</t>
  </si>
  <si>
    <t>X1</t>
  </si>
  <si>
    <t>4 SERIES</t>
  </si>
  <si>
    <t>3 SERIES</t>
  </si>
  <si>
    <t>2 SERIES</t>
  </si>
  <si>
    <t>X254</t>
  </si>
  <si>
    <t>V167</t>
  </si>
  <si>
    <t>H243</t>
  </si>
  <si>
    <t>H6</t>
  </si>
  <si>
    <t>JOLION</t>
  </si>
  <si>
    <t>CIVIC</t>
  </si>
  <si>
    <t>HR-V</t>
  </si>
  <si>
    <t>EVEREST</t>
  </si>
  <si>
    <t>MU-X</t>
  </si>
  <si>
    <t>SWIFT</t>
  </si>
  <si>
    <t>VITARA</t>
  </si>
  <si>
    <t>JIMNY</t>
  </si>
  <si>
    <t>IGNIS</t>
  </si>
  <si>
    <t>TIGUAN</t>
  </si>
  <si>
    <t>T-ROC</t>
  </si>
  <si>
    <t>POLO</t>
  </si>
  <si>
    <t>MULTIVAN</t>
  </si>
  <si>
    <t>T-CROSS</t>
  </si>
  <si>
    <t>T34</t>
  </si>
  <si>
    <t>ATTO3</t>
  </si>
  <si>
    <t>Q3</t>
  </si>
  <si>
    <t>RS3</t>
  </si>
  <si>
    <t>Q5</t>
  </si>
  <si>
    <t>E-TRON</t>
  </si>
  <si>
    <t>Q7</t>
  </si>
  <si>
    <t>Q2</t>
  </si>
  <si>
    <t>RANGE ROVER</t>
  </si>
  <si>
    <t>DEFENDER</t>
  </si>
  <si>
    <t>DISCOVERY</t>
  </si>
  <si>
    <t>NX AZ2</t>
  </si>
  <si>
    <t>UX ZA1</t>
  </si>
  <si>
    <t>ES XZ1L</t>
  </si>
  <si>
    <t>RX AL3</t>
  </si>
  <si>
    <t>U SERIES</t>
  </si>
  <si>
    <t>XC90</t>
  </si>
  <si>
    <t>Z SERIES</t>
  </si>
  <si>
    <t>FORMENTOR</t>
  </si>
  <si>
    <t>BORN</t>
  </si>
  <si>
    <t>LEON</t>
  </si>
  <si>
    <t>300</t>
  </si>
  <si>
    <t>All other makes</t>
  </si>
  <si>
    <t>Type approval RAV entries, passenger vehicles, top 25 makes and models, November 2023</t>
  </si>
  <si>
    <t>Table 13  Type approval RAV entries, light commercial vehicles, top 20 makes and models, November 2023</t>
  </si>
  <si>
    <t>RANGER</t>
  </si>
  <si>
    <t>F150</t>
  </si>
  <si>
    <t>HILUX</t>
  </si>
  <si>
    <t>HIACE</t>
  </si>
  <si>
    <t>D-MAX</t>
  </si>
  <si>
    <t>TRITON</t>
  </si>
  <si>
    <t>BT-50</t>
  </si>
  <si>
    <t>NAVARA</t>
  </si>
  <si>
    <t>TRANSPORTER</t>
  </si>
  <si>
    <t>T60</t>
  </si>
  <si>
    <t>G10</t>
  </si>
  <si>
    <t>CANNON</t>
  </si>
  <si>
    <t>T1XCF_G</t>
  </si>
  <si>
    <t>DT</t>
  </si>
  <si>
    <t>MUSSO</t>
  </si>
  <si>
    <t>STARIA</t>
  </si>
  <si>
    <t>TRAFIC</t>
  </si>
  <si>
    <t>PARTNER</t>
  </si>
  <si>
    <t>EXPERT</t>
  </si>
  <si>
    <t>HIJET</t>
  </si>
  <si>
    <t>GLADIATOR</t>
  </si>
  <si>
    <t>SPRINTER</t>
  </si>
  <si>
    <t>VITO</t>
  </si>
  <si>
    <t>Type approval RAV entries, light commercial vehicles, top 20 makes and models, November 2023</t>
  </si>
  <si>
    <t>Table 14  Type approval RAV entries, medium goods vehicles, top 20 makes and models, November 2023</t>
  </si>
  <si>
    <t>NPR</t>
  </si>
  <si>
    <t>NLR</t>
  </si>
  <si>
    <t>NNR</t>
  </si>
  <si>
    <t>NQR</t>
  </si>
  <si>
    <t>FRR</t>
  </si>
  <si>
    <t>DELIVER 9</t>
  </si>
  <si>
    <t>TRANSIT</t>
  </si>
  <si>
    <t>DUCATO</t>
  </si>
  <si>
    <t>FD SERIES</t>
  </si>
  <si>
    <t>FC SERIES</t>
  </si>
  <si>
    <t>CANTER</t>
  </si>
  <si>
    <t>FIGHTER</t>
  </si>
  <si>
    <t>MASTER</t>
  </si>
  <si>
    <t>DAILY</t>
  </si>
  <si>
    <t>RAM D1</t>
  </si>
  <si>
    <t>RAM DX</t>
  </si>
  <si>
    <t>T1XCH1</t>
  </si>
  <si>
    <t>T1XCH2</t>
  </si>
  <si>
    <t>CRAFTER</t>
  </si>
  <si>
    <t>1500 TRX</t>
  </si>
  <si>
    <t>1500</t>
  </si>
  <si>
    <t>RAM 1500</t>
  </si>
  <si>
    <t>QT-1</t>
  </si>
  <si>
    <t>QT-2</t>
  </si>
  <si>
    <t>QT-3</t>
  </si>
  <si>
    <t>AUMARK</t>
  </si>
  <si>
    <t>IBLUE</t>
  </si>
  <si>
    <t>Type approval RAV entries, medium goods vehicles, top 20 makes and models, November 2023</t>
  </si>
  <si>
    <t>Table 15  Type approval RAV entries, heavy goods vehicles, top 20 makes and models, November 2023</t>
  </si>
  <si>
    <t>FH SERIES</t>
  </si>
  <si>
    <t>FM SERIES</t>
  </si>
  <si>
    <t>FE SERIES</t>
  </si>
  <si>
    <t>T610</t>
  </si>
  <si>
    <t>K200</t>
  </si>
  <si>
    <t>T909</t>
  </si>
  <si>
    <t>W900</t>
  </si>
  <si>
    <t>T659</t>
  </si>
  <si>
    <t>K220</t>
  </si>
  <si>
    <t>T360</t>
  </si>
  <si>
    <t>FSR</t>
  </si>
  <si>
    <t>FVZ</t>
  </si>
  <si>
    <t>FVM</t>
  </si>
  <si>
    <t>FXZ</t>
  </si>
  <si>
    <t>FYH</t>
  </si>
  <si>
    <t>FVR</t>
  </si>
  <si>
    <t>FG SERIES</t>
  </si>
  <si>
    <t>GH SERIES</t>
  </si>
  <si>
    <t>FL SERIES</t>
  </si>
  <si>
    <t>GT SERIES</t>
  </si>
  <si>
    <t>FS SERIES</t>
  </si>
  <si>
    <t>CF17</t>
  </si>
  <si>
    <t>XF17</t>
  </si>
  <si>
    <t>R SERIES</t>
  </si>
  <si>
    <t>G SERIES</t>
  </si>
  <si>
    <t>P SERIES</t>
  </si>
  <si>
    <t>SUPERLINER</t>
  </si>
  <si>
    <t>ANTHEM</t>
  </si>
  <si>
    <t>TRIDENT</t>
  </si>
  <si>
    <t>METROLINER</t>
  </si>
  <si>
    <t>96X</t>
  </si>
  <si>
    <t>ECONIC</t>
  </si>
  <si>
    <t>GWB</t>
  </si>
  <si>
    <t>CGB</t>
  </si>
  <si>
    <t>PK</t>
  </si>
  <si>
    <t>CWB</t>
  </si>
  <si>
    <t>CDB</t>
  </si>
  <si>
    <t>FV SERIES</t>
  </si>
  <si>
    <t>TGA</t>
  </si>
  <si>
    <t>TGM</t>
  </si>
  <si>
    <t>S-WAY</t>
  </si>
  <si>
    <t>EUROCARGO</t>
  </si>
  <si>
    <t>X-SERIES</t>
  </si>
  <si>
    <t>CASCADIA</t>
  </si>
  <si>
    <t>T5G</t>
  </si>
  <si>
    <t>C7H</t>
  </si>
  <si>
    <t>Type approval RAV entries, heavy goods vehicles, top 20 makes and models, November 2023</t>
  </si>
  <si>
    <t>Table 16  Type approval RAV entries, light and heavy buses, top 20 makes and models, November 2023</t>
  </si>
  <si>
    <t>COMMUTER</t>
  </si>
  <si>
    <t>COASTER</t>
  </si>
  <si>
    <t>ROSA</t>
  </si>
  <si>
    <t>2 AXLE OMNIBUS</t>
  </si>
  <si>
    <t>ARTICULATED OMNIBUS</t>
  </si>
  <si>
    <t>ZK6772D</t>
  </si>
  <si>
    <t>ZK6137</t>
  </si>
  <si>
    <t>ZK6129HCA</t>
  </si>
  <si>
    <t>ZK6938H</t>
  </si>
  <si>
    <t>COACH</t>
  </si>
  <si>
    <t>6120BS</t>
  </si>
  <si>
    <t>6911AY</t>
  </si>
  <si>
    <t>METRO</t>
  </si>
  <si>
    <t>ELEMENT</t>
  </si>
  <si>
    <t>PHOENIX</t>
  </si>
  <si>
    <t>NPS</t>
  </si>
  <si>
    <t>PK6127A</t>
  </si>
  <si>
    <t>PK6930A</t>
  </si>
  <si>
    <t>OMNIBUS</t>
  </si>
  <si>
    <t>TOURING</t>
  </si>
  <si>
    <t>A30</t>
  </si>
  <si>
    <t>BJ6129</t>
  </si>
  <si>
    <t>EXPLORER</t>
  </si>
  <si>
    <t>Coach Design</t>
  </si>
  <si>
    <t>COLT</t>
  </si>
  <si>
    <t>Hess</t>
  </si>
  <si>
    <t>BGGT-N2D</t>
  </si>
  <si>
    <t>HX SERIES</t>
  </si>
  <si>
    <t>GT500</t>
  </si>
  <si>
    <t>Type approval RAV entries, light and heavy buses, top 20 makes and models, November 2023</t>
  </si>
  <si>
    <t>Table 17  Type approval RAV entries, motorcycles, top 20 makes and models, November 2023</t>
  </si>
  <si>
    <t>YZF</t>
  </si>
  <si>
    <t>WR SERIES</t>
  </si>
  <si>
    <t>SEH2</t>
  </si>
  <si>
    <t>MTN660</t>
  </si>
  <si>
    <t>YZF320</t>
  </si>
  <si>
    <t>XTZ690</t>
  </si>
  <si>
    <t>GPD150</t>
  </si>
  <si>
    <t>MTN890</t>
  </si>
  <si>
    <t>2T-EXC</t>
  </si>
  <si>
    <t>ADVENTURE</t>
  </si>
  <si>
    <t>4T-EXC</t>
  </si>
  <si>
    <t>UK110</t>
  </si>
  <si>
    <t>GSX1300</t>
  </si>
  <si>
    <t>DR-Z400</t>
  </si>
  <si>
    <t>DS250</t>
  </si>
  <si>
    <t>GSX-S1000</t>
  </si>
  <si>
    <t>CRF300</t>
  </si>
  <si>
    <t>NSC110</t>
  </si>
  <si>
    <t>CRF1100</t>
  </si>
  <si>
    <t>CBF125</t>
  </si>
  <si>
    <t>EX650</t>
  </si>
  <si>
    <t>EN650</t>
  </si>
  <si>
    <t>ZR900</t>
  </si>
  <si>
    <t>KLX250</t>
  </si>
  <si>
    <t>KLX150</t>
  </si>
  <si>
    <t>KLX230</t>
  </si>
  <si>
    <t>ZX1000</t>
  </si>
  <si>
    <t>KL650</t>
  </si>
  <si>
    <t>FE</t>
  </si>
  <si>
    <t>PILEN SERIES</t>
  </si>
  <si>
    <t>PANIGALE</t>
  </si>
  <si>
    <t>1X</t>
  </si>
  <si>
    <t>3D</t>
  </si>
  <si>
    <t>CRU SERIES</t>
  </si>
  <si>
    <t>FLH SERIES</t>
  </si>
  <si>
    <t>TRI SERIES</t>
  </si>
  <si>
    <t>L SERIES</t>
  </si>
  <si>
    <t>H801</t>
  </si>
  <si>
    <t>DX SERIES</t>
  </si>
  <si>
    <t>G310</t>
  </si>
  <si>
    <t>K50</t>
  </si>
  <si>
    <t>S1000</t>
  </si>
  <si>
    <t>K8X</t>
  </si>
  <si>
    <t>C400</t>
  </si>
  <si>
    <t>EC SERIES</t>
  </si>
  <si>
    <t>CK50QT-5</t>
  </si>
  <si>
    <t>LIKE SERIES</t>
  </si>
  <si>
    <t>KG10AA</t>
  </si>
  <si>
    <t>CF800</t>
  </si>
  <si>
    <t>TYPE D CHIEF</t>
  </si>
  <si>
    <t>SCOUT</t>
  </si>
  <si>
    <t>FTR</t>
  </si>
  <si>
    <t>A</t>
  </si>
  <si>
    <t>D</t>
  </si>
  <si>
    <t>G</t>
  </si>
  <si>
    <t>H</t>
  </si>
  <si>
    <t>MOTO4</t>
  </si>
  <si>
    <t>ESTATE 50</t>
  </si>
  <si>
    <t>TREVIS 125</t>
  </si>
  <si>
    <t>LJ50QT</t>
  </si>
  <si>
    <t>CROX 50</t>
  </si>
  <si>
    <t>SYMPHONY</t>
  </si>
  <si>
    <t>RR</t>
  </si>
  <si>
    <t>X-TRAINER</t>
  </si>
  <si>
    <t>Type approval RAV entries, motorcycles, top 20 makes and models, November 2023</t>
  </si>
  <si>
    <t>Table 18  Concessional approval RAV entries, by vehicle type and month, November 2023</t>
  </si>
  <si>
    <t>Not stated</t>
  </si>
  <si>
    <t>Concessional approval RAV entries, by vehicle type and month, November 2023</t>
  </si>
  <si>
    <t>Table 19  Concessional approval RAV entries, by vehicle build year, November 2023</t>
  </si>
  <si>
    <t>Year of Manufacture</t>
  </si>
  <si>
    <t>2022</t>
  </si>
  <si>
    <t>2021</t>
  </si>
  <si>
    <t>2020</t>
  </si>
  <si>
    <t>2019</t>
  </si>
  <si>
    <t>2018</t>
  </si>
  <si>
    <t>2017</t>
  </si>
  <si>
    <t>2016</t>
  </si>
  <si>
    <t>2015</t>
  </si>
  <si>
    <t>2014</t>
  </si>
  <si>
    <t>2013</t>
  </si>
  <si>
    <t>2012</t>
  </si>
  <si>
    <t>2011</t>
  </si>
  <si>
    <t>2001-2010</t>
  </si>
  <si>
    <t>1991-2000</t>
  </si>
  <si>
    <t>1981-1990</t>
  </si>
  <si>
    <t>1971-1980</t>
  </si>
  <si>
    <t>1961-1970</t>
  </si>
  <si>
    <t>1951-1960</t>
  </si>
  <si>
    <t>1900-1950</t>
  </si>
  <si>
    <t>Pre-1900</t>
  </si>
  <si>
    <t>Concessional approval RAV entries, by vehicle build year, November 2023</t>
  </si>
  <si>
    <t>Table 20  Specialist and Enthusiast Vehicle RAV entries, by SEV category and month, November 2023</t>
  </si>
  <si>
    <t>Campervans and Motorhomes</t>
  </si>
  <si>
    <t>Environmental</t>
  </si>
  <si>
    <t>Left-Hand Drive</t>
  </si>
  <si>
    <t>Mobility</t>
  </si>
  <si>
    <t>Performance</t>
  </si>
  <si>
    <t>Rarity</t>
  </si>
  <si>
    <t>Specialist and Enthusiast Vehicle RAV entries, by SEV category and month, November 2023</t>
  </si>
  <si>
    <t>Table 21  Second Stage of Manufacture RAV entries, by vehicle type and month, November 2023</t>
  </si>
  <si>
    <t>Second Stage of Manufacture RAV entries, by vehicle type and month, November 2023</t>
  </si>
  <si>
    <t>Table 22  Second Stage of Manufacture RAV entries, top 10 makes and models, November 2023</t>
  </si>
  <si>
    <t>Second Stage of Manufacture RAV entries, top 10 makes and models, November 2023</t>
  </si>
  <si>
    <t>Table 23  RAV entries of caravans and camper trailers, top 20 makes, November 2023</t>
  </si>
  <si>
    <t>Jayco</t>
  </si>
  <si>
    <t>Regent RV Pty Ltd</t>
  </si>
  <si>
    <t>Ezytrail</t>
  </si>
  <si>
    <t>Market Direct Campers</t>
  </si>
  <si>
    <t>Crusader Caravans</t>
  </si>
  <si>
    <t>Austrack Campers</t>
  </si>
  <si>
    <t>New Age Caravans</t>
  </si>
  <si>
    <t>Adria</t>
  </si>
  <si>
    <t>Network RV</t>
  </si>
  <si>
    <t>Adventure Kings</t>
  </si>
  <si>
    <t>Leader</t>
  </si>
  <si>
    <t>Stoney Creek Campers</t>
  </si>
  <si>
    <t>Essential Caravans</t>
  </si>
  <si>
    <t>Supreme</t>
  </si>
  <si>
    <t>JB Caravans</t>
  </si>
  <si>
    <t>Lotus Caravans</t>
  </si>
  <si>
    <t>Avan</t>
  </si>
  <si>
    <t>Design RV</t>
  </si>
  <si>
    <t>Millard</t>
  </si>
  <si>
    <t>Viscount</t>
  </si>
  <si>
    <t>Other makes</t>
  </si>
  <si>
    <t>a. Caravan and camper trailer RAV entry estimates are derived from trailer make and model  information supplied to the RAV, and may not be a full enumeration.</t>
  </si>
  <si>
    <t>RAV entries of caravans and camper trailers, top 20 makes, November 2023</t>
  </si>
  <si>
    <t>Table 24  RAV entries of caravans and camper trailers, by tare weight, November 2023</t>
  </si>
  <si>
    <t>Tare weight</t>
  </si>
  <si>
    <t>&lt;= 500kg</t>
  </si>
  <si>
    <t>500-1000kg</t>
  </si>
  <si>
    <t>1000-1500kg</t>
  </si>
  <si>
    <t>1500-2000kg</t>
  </si>
  <si>
    <t>2000-2500kg</t>
  </si>
  <si>
    <t>2500-3000kg</t>
  </si>
  <si>
    <t>3000-5000kg</t>
  </si>
  <si>
    <t>&gt; 5000kg</t>
  </si>
  <si>
    <t>RAV entries of caravans and camper trailers, by tare weight, November 2023</t>
  </si>
  <si>
    <t>Table 25  Vehicle recall notices issued, by month of issue, November 2021 to November 2023</t>
  </si>
  <si>
    <t>Recall notice vehicle category</t>
  </si>
  <si>
    <t>Trucks and buses</t>
  </si>
  <si>
    <t>Caravans and motorhomes</t>
  </si>
  <si>
    <t>Trailers</t>
  </si>
  <si>
    <t>Other vehicles</t>
  </si>
  <si>
    <t>Sources: ROVER and BITRE estimates.</t>
  </si>
  <si>
    <t>Vehicle recall notices issued, by month of issue, November 2021 to November 2023</t>
  </si>
  <si>
    <t>Table 26  Vehicle recalls, total vehicles affected, by month of issue, November 2021 to November 2023</t>
  </si>
  <si>
    <t>Vehicle recalls, total vehicles affected, by month of issue, November 2021 to November 2023</t>
  </si>
  <si>
    <t>Vehicle recall statistics are based on all vehicle recall notices on the Department's vehicle recalls website (https://www.vehiclerecalls.gov.au/). The statistics include counts of recall notices and the number of vehicles covered by recall notices. Vehicle may appear on more than one recall notice and thereby be counted more than once in the reported vehicle 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</si>
</sst>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name val="Arial"/>
    </font>
    <font>
      <sz val="10"/>
      <color rgb="FF000000"/>
      <name val="Calibri"/>
      <family val="2"/>
      <scheme val="minor"/>
    </font>
    <font>
      <sz val="28"/>
      <color theme="1"/>
      <name val="Calibri"/>
      <family val="2"/>
      <scheme val="minor"/>
    </font>
    <font>
      <sz val="12"/>
      <color rgb="FFFFFFFF"/>
      <name val="Calibri"/>
      <family val="2"/>
      <scheme val="minor"/>
    </font>
    <font>
      <b/>
      <sz val="22"/>
      <color theme="0"/>
      <name val="Calibri"/>
      <family val="2"/>
      <scheme val="minor"/>
    </font>
    <font>
      <sz val="9"/>
      <color theme="0"/>
      <name val="Calibri"/>
      <family val="2"/>
    </font>
    <font>
      <b/>
      <sz val="12"/>
      <color rgb="FFFFFFFF"/>
      <name val="Calibri"/>
    </font>
    <font>
      <u/>
      <sz val="8"/>
      <color theme="10"/>
      <name val="Arial"/>
    </font>
    <font>
      <sz val="8"/>
      <color rgb="FF0000FF"/>
      <name val="Calibri"/>
    </font>
    <font>
      <sz val="9"/>
      <color rgb="FF000000"/>
      <name val="Calibri"/>
    </font>
    <font>
      <u/>
      <sz val="9"/>
      <color theme="10"/>
      <name val="Calibri"/>
    </font>
    <font>
      <b/>
      <sz val="8"/>
      <color rgb="FF000000"/>
      <name val="Arial"/>
      <family val="2"/>
    </font>
    <font>
      <b/>
      <sz val="8"/>
      <color rgb="FF0065A4"/>
      <name val="Arial"/>
      <family val="2"/>
    </font>
    <font>
      <b/>
      <sz val="8"/>
      <color rgb="FF0065A4"/>
      <name val="Arial"/>
    </font>
    <font>
      <b/>
      <sz val="8"/>
      <color rgb="FF000000"/>
      <name val="Arial"/>
    </font>
    <font>
      <sz val="8"/>
      <color rgb="FF000000"/>
      <name val="Arial"/>
    </font>
    <font>
      <sz val="8"/>
      <color rgb="FF000000"/>
      <name val="Calibri"/>
    </font>
    <font>
      <u/>
      <sz val="8"/>
      <color theme="10"/>
      <name val="Calibri"/>
    </font>
    <font>
      <u/>
      <sz val="10"/>
      <color indexed="12"/>
      <name val="Arial"/>
      <family val="2"/>
    </font>
    <font>
      <b/>
      <sz val="14"/>
      <color rgb="FF000000"/>
      <name val="Calibri"/>
      <family val="2"/>
      <scheme val="minor"/>
    </font>
    <font>
      <sz val="10"/>
      <color rgb="FF000000"/>
      <name val="Arial"/>
      <family val="2"/>
    </font>
    <font>
      <b/>
      <sz val="10"/>
      <color rgb="FF000000"/>
      <name val="Arial"/>
      <family val="2"/>
    </font>
    <font>
      <b/>
      <sz val="10"/>
      <color rgb="FF000000"/>
      <name val="Calibri"/>
      <family val="2"/>
      <scheme val="minor"/>
    </font>
    <font>
      <u/>
      <sz val="10"/>
      <color indexed="12"/>
      <name val="Calibri"/>
      <family val="2"/>
      <scheme val="minor"/>
    </font>
    <font>
      <i/>
      <sz val="10"/>
      <name val="Calibri"/>
      <family val="2"/>
      <scheme val="minor"/>
    </font>
    <font>
      <sz val="10"/>
      <name val="Calibri"/>
      <family val="2"/>
      <scheme val="minor"/>
    </font>
    <font>
      <sz val="1"/>
      <name val="Calibri"/>
      <family val="2"/>
      <scheme val="minor"/>
    </font>
    <font>
      <i/>
      <sz val="9"/>
      <color theme="0"/>
      <name val="Calibri"/>
      <family val="2"/>
    </font>
  </fonts>
  <fills count="6">
    <fill>
      <patternFill patternType="none"/>
    </fill>
    <fill>
      <patternFill patternType="gray125"/>
    </fill>
    <fill>
      <patternFill patternType="solid">
        <fgColor indexed="9"/>
        <bgColor indexed="64"/>
      </patternFill>
    </fill>
    <fill>
      <patternFill patternType="solid">
        <fgColor rgb="FF0065A4"/>
        <bgColor indexed="64"/>
      </patternFill>
    </fill>
    <fill>
      <patternFill patternType="solid">
        <fgColor rgb="FF0065A4"/>
      </patternFill>
    </fill>
    <fill>
      <patternFill patternType="solid">
        <fgColor rgb="FF0065A9"/>
        <bgColor indexed="64"/>
      </patternFill>
    </fill>
  </fills>
  <borders count="2">
    <border>
      <left/>
      <right/>
      <top/>
      <bottom/>
      <diagonal/>
    </border>
    <border>
      <left/>
      <right/>
      <top/>
      <bottom style="thin">
        <color rgb="FF000000"/>
      </bottom>
      <diagonal/>
    </border>
  </borders>
  <cellStyleXfs count="1">
    <xf numFmtId="0" fontId="0" fillId="0" borderId="0"/>
  </cellStyleXfs>
  <cellXfs count="40">
    <xf numFmtId="0" fontId="0" fillId="0" borderId="0" xfId="0"/>
    <xf numFmtId="0" fontId="1" fillId="2" borderId="0" xfId="0" applyFont="1" applyFill="1" applyAlignment="1">
      <alignment vertical="center"/>
    </xf>
    <xf numFmtId="0" fontId="2" fillId="3" borderId="0" xfId="0" applyFont="1" applyFill="1" applyAlignment="1">
      <alignment horizontal="center" vertical="center"/>
    </xf>
    <xf numFmtId="0" fontId="3" fillId="3" borderId="0" xfId="0" applyFont="1" applyFill="1"/>
    <xf numFmtId="0" fontId="4" fillId="3" borderId="0" xfId="0" applyFont="1" applyFill="1" applyAlignment="1">
      <alignment vertical="center"/>
    </xf>
    <xf numFmtId="0" fontId="2" fillId="0" borderId="0" xfId="0" applyFont="1"/>
    <xf numFmtId="0" fontId="7" fillId="0" borderId="0" xfId="0" applyFont="1"/>
    <xf numFmtId="0" fontId="8"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3" fillId="5" borderId="0" xfId="0" applyFont="1" applyFill="1"/>
    <xf numFmtId="0" fontId="2" fillId="5" borderId="0" xfId="0" applyFont="1" applyFill="1" applyAlignment="1">
      <alignment horizontal="center" vertical="center"/>
    </xf>
    <xf numFmtId="0" fontId="11" fillId="0" borderId="0" xfId="0" applyFont="1"/>
    <xf numFmtId="0" fontId="4" fillId="5" borderId="0" xfId="0" applyFont="1" applyFill="1" applyAlignment="1">
      <alignment vertical="center"/>
    </xf>
    <xf numFmtId="0" fontId="12" fillId="0" borderId="0" xfId="0" applyFont="1"/>
    <xf numFmtId="0" fontId="2" fillId="0" borderId="0" xfId="0" applyFont="1" applyAlignment="1">
      <alignment horizontal="center" vertical="center"/>
    </xf>
    <xf numFmtId="0" fontId="2" fillId="5" borderId="0" xfId="0" applyFont="1" applyFill="1"/>
    <xf numFmtId="0" fontId="13" fillId="0" borderId="0" xfId="0" applyFont="1" applyAlignment="1">
      <alignment horizontal="left" wrapText="1"/>
    </xf>
    <xf numFmtId="0" fontId="15" fillId="0" borderId="1" xfId="0" applyFont="1" applyBorder="1"/>
    <xf numFmtId="0" fontId="14" fillId="0" borderId="0" xfId="0" applyFont="1" applyAlignment="1">
      <alignment horizontal="left" wrapText="1"/>
    </xf>
    <xf numFmtId="0" fontId="14" fillId="0" borderId="0" xfId="0" applyFont="1" applyAlignment="1">
      <alignment horizontal="right" wrapText="1"/>
    </xf>
    <xf numFmtId="0" fontId="16" fillId="0" borderId="0" xfId="0" applyFont="1" applyAlignment="1">
      <alignment horizontal="left" vertical="top"/>
    </xf>
    <xf numFmtId="0" fontId="17" fillId="0" borderId="0" xfId="0" applyFont="1" applyAlignment="1">
      <alignment horizontal="left" vertical="top"/>
    </xf>
    <xf numFmtId="0" fontId="18" fillId="0" borderId="0" xfId="0" applyFont="1"/>
    <xf numFmtId="0" fontId="19" fillId="0" borderId="0" xfId="0" applyFont="1"/>
    <xf numFmtId="0" fontId="20" fillId="0" borderId="0" xfId="0" applyFont="1" applyAlignment="1">
      <alignment horizontal="left" vertical="top" wrapText="1"/>
    </xf>
    <xf numFmtId="0" fontId="21" fillId="0" borderId="0" xfId="0" applyFont="1"/>
    <xf numFmtId="0" fontId="22" fillId="0" borderId="0" xfId="0" applyFont="1"/>
    <xf numFmtId="0" fontId="1" fillId="0" borderId="0" xfId="0" applyFont="1"/>
    <xf numFmtId="0" fontId="23" fillId="0" borderId="0" xfId="0" applyFont="1"/>
    <xf numFmtId="0" fontId="2" fillId="3" borderId="0" xfId="0" applyFont="1" applyFill="1" applyAlignment="1">
      <alignment horizontal="center" vertical="center"/>
    </xf>
    <xf numFmtId="0" fontId="5" fillId="3" borderId="0" xfId="0" applyFont="1" applyFill="1" applyAlignment="1">
      <alignment horizontal="left" vertical="justify" wrapText="1"/>
    </xf>
    <xf numFmtId="0" fontId="6" fillId="4" borderId="0" xfId="0" applyFont="1" applyFill="1" applyAlignment="1">
      <alignment horizontal="left" vertical="center" wrapText="1"/>
    </xf>
    <xf numFmtId="0" fontId="0" fillId="0" borderId="0" xfId="0"/>
    <xf numFmtId="0" fontId="9" fillId="0" borderId="0" xfId="0" applyFont="1" applyAlignment="1">
      <alignment horizontal="left" vertical="top" wrapText="1"/>
    </xf>
    <xf numFmtId="0" fontId="2" fillId="5" borderId="0" xfId="0" applyFont="1" applyFill="1" applyAlignment="1">
      <alignment horizontal="center" vertical="center"/>
    </xf>
    <xf numFmtId="0" fontId="14" fillId="0" borderId="1" xfId="0" applyFont="1" applyBorder="1" applyAlignment="1">
      <alignment horizontal="center" wrapText="1"/>
    </xf>
    <xf numFmtId="0" fontId="15" fillId="0" borderId="0" xfId="0" applyFont="1" applyAlignment="1">
      <alignment horizontal="left" vertical="top" wrapText="1"/>
    </xf>
    <xf numFmtId="0" fontId="15" fillId="0" borderId="1" xfId="0" applyFont="1" applyBorder="1"/>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85725</xdr:colOff>
      <xdr:row>0</xdr:row>
      <xdr:rowOff>85725</xdr:rowOff>
    </xdr:from>
    <xdr:to>
      <xdr:col>15</xdr:col>
      <xdr:colOff>361950</xdr:colOff>
      <xdr:row>1</xdr:row>
      <xdr:rowOff>206474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09550" y="85725"/>
          <a:ext cx="8858250" cy="1025624"/>
          <a:chOff x="66675" y="95250"/>
          <a:chExt cx="7886700" cy="1025624"/>
        </a:xfrm>
      </xdr:grpSpPr>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A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123825</xdr:colOff>
      <xdr:row>1</xdr:row>
      <xdr:rowOff>206474</xdr:rowOff>
    </xdr:to>
    <xdr:grpSp>
      <xdr:nvGrpSpPr>
        <xdr:cNvPr id="2" name="Group 1">
          <a:extLst>
            <a:ext uri="{FF2B5EF4-FFF2-40B4-BE49-F238E27FC236}">
              <a16:creationId xmlns:a16="http://schemas.microsoft.com/office/drawing/2014/main" id="{00000000-0008-0000-1B00-000002000000}"/>
            </a:ext>
          </a:extLst>
        </xdr:cNvPr>
        <xdr:cNvGrpSpPr/>
      </xdr:nvGrpSpPr>
      <xdr:grpSpPr>
        <a:xfrm>
          <a:off x="85725" y="85725"/>
          <a:ext cx="8896350" cy="1025624"/>
          <a:chOff x="66675" y="95250"/>
          <a:chExt cx="7886700" cy="1025624"/>
        </a:xfrm>
      </xdr:grpSpPr>
      <xdr:pic>
        <xdr:nvPicPr>
          <xdr:cNvPr id="3" name="Picture 2" descr="link to home">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nfrastructure.gov.au/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infrastructure.gov.au/copyrigh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infrastructure.gov.au/copyright"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frastructure.gov.au/copyrigh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infrastructure.gov.au/copyrigh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infrastructure.gov.au/copyrigh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infrastructure.gov.au/copyright"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infrastructure.gov.au/copyrigh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frastructure.gov.au/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infrastructure.gov.au/copyrigh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s://www.infrastructure.gov.au/copyright"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infrastructure.gov.au/copyrigh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infrastructure.gov.au/copyright"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infrastructure.gov.au/copyright"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infrastructure.gov.au/copyright"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s://www.infrastructure.gov.au/copyright"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infrastructure.gov.au/copyright"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s://www.infrastructure.gov.au/copyright" TargetMode="External"/><Relationship Id="rId1" Type="http://schemas.openxmlformats.org/officeDocument/2006/relationships/hyperlink" Target="https://www.bitre.gov.au/publications/ongoing/road-vehicle-entry-recall-statistics-monthl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frastructure.gov.au/copyrigh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nfrastructure.gov.au/copyrigh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nfrastructure.gov.au/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frastructure.gov.au/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infrastructure.gov.au/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nfrastructure.gov.au/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infrastructure.gov.au/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showGridLines="0" workbookViewId="0">
      <pane ySplit="7" topLeftCell="A8" activePane="bottomLeft" state="frozen"/>
      <selection pane="bottomLeft" activeCell="B8" sqref="B8:P8"/>
    </sheetView>
  </sheetViews>
  <sheetFormatPr defaultColWidth="12" defaultRowHeight="11.25" x14ac:dyDescent="0.2"/>
  <cols>
    <col min="1" max="1" width="2.1640625" customWidth="1"/>
    <col min="2" max="2" width="23" customWidth="1"/>
    <col min="3" max="3" width="19.5" customWidth="1"/>
    <col min="4" max="4" width="6.83203125" customWidth="1"/>
    <col min="5" max="16" width="9.1640625" customWidth="1"/>
  </cols>
  <sheetData>
    <row r="1" spans="1:16" ht="71.25" customHeight="1" x14ac:dyDescent="0.55000000000000004">
      <c r="A1" s="5"/>
      <c r="B1" s="30"/>
      <c r="C1" s="30"/>
      <c r="D1" s="30"/>
      <c r="E1" s="30"/>
      <c r="F1" s="2"/>
      <c r="G1" s="4"/>
      <c r="H1" s="4"/>
      <c r="I1" s="4"/>
      <c r="J1" s="4"/>
      <c r="K1" s="4"/>
      <c r="L1" s="4"/>
      <c r="M1" s="4"/>
      <c r="N1" s="4"/>
      <c r="O1" s="4"/>
      <c r="P1" s="4"/>
    </row>
    <row r="2" spans="1:16" ht="18" customHeight="1" x14ac:dyDescent="0.55000000000000004">
      <c r="A2" s="5"/>
      <c r="B2" s="3"/>
      <c r="C2" s="3"/>
      <c r="D2" s="2"/>
      <c r="E2" s="2"/>
      <c r="F2" s="2"/>
      <c r="G2" s="2"/>
      <c r="H2" s="2"/>
      <c r="I2" s="2"/>
      <c r="J2" s="2"/>
      <c r="K2" s="2"/>
      <c r="L2" s="2"/>
      <c r="M2" s="2"/>
      <c r="N2" s="2"/>
      <c r="O2" s="2"/>
      <c r="P2" s="2"/>
    </row>
    <row r="3" spans="1:16" ht="32.450000000000003" customHeight="1" x14ac:dyDescent="0.55000000000000004">
      <c r="A3" s="5"/>
      <c r="B3" s="4" t="s">
        <v>3</v>
      </c>
      <c r="C3" s="4"/>
      <c r="D3" s="2"/>
      <c r="E3" s="2"/>
      <c r="F3" s="2"/>
      <c r="G3" s="2"/>
      <c r="H3" s="2"/>
      <c r="I3" s="2"/>
      <c r="J3" s="2"/>
      <c r="K3" s="2"/>
      <c r="L3" s="2"/>
      <c r="M3" s="2"/>
      <c r="N3" s="2"/>
      <c r="O3" s="4"/>
      <c r="P3" s="4"/>
    </row>
    <row r="5" spans="1:16" ht="12.75" customHeight="1" x14ac:dyDescent="0.2">
      <c r="A5" s="17"/>
      <c r="B5" s="1"/>
    </row>
    <row r="6" spans="1:16" ht="99.75" customHeight="1" x14ac:dyDescent="0.2">
      <c r="B6" s="31" t="s">
        <v>11</v>
      </c>
      <c r="C6" s="31"/>
      <c r="D6" s="31"/>
      <c r="E6" s="31"/>
      <c r="F6" s="31"/>
      <c r="G6" s="31"/>
      <c r="H6" s="31"/>
      <c r="I6" s="31"/>
      <c r="J6" s="31"/>
      <c r="K6" s="31"/>
      <c r="L6" s="31"/>
      <c r="M6" s="31"/>
      <c r="N6" s="31"/>
      <c r="O6" s="31"/>
      <c r="P6" s="31"/>
    </row>
    <row r="7" spans="1:16" ht="11.25" customHeight="1" x14ac:dyDescent="0.2"/>
    <row r="8" spans="1:16" ht="15.75" customHeight="1" x14ac:dyDescent="0.2">
      <c r="B8" s="32" t="s">
        <v>12</v>
      </c>
      <c r="C8" s="33"/>
      <c r="D8" s="33"/>
      <c r="E8" s="33"/>
      <c r="F8" s="33"/>
      <c r="G8" s="33"/>
      <c r="H8" s="33"/>
      <c r="I8" s="33"/>
      <c r="J8" s="33"/>
      <c r="K8" s="33"/>
      <c r="L8" s="33"/>
      <c r="M8" s="33"/>
      <c r="N8" s="33"/>
      <c r="O8" s="33"/>
      <c r="P8" s="33"/>
    </row>
    <row r="9" spans="1:16" ht="6.95" customHeight="1" x14ac:dyDescent="0.2"/>
    <row r="10" spans="1:16" ht="11.25" customHeight="1" x14ac:dyDescent="0.2">
      <c r="B10" s="22" t="str">
        <f>HYPERLINK("#'Table 1'!A9", "Table 1")</f>
        <v>Table 1</v>
      </c>
      <c r="C10" s="21" t="s">
        <v>58</v>
      </c>
      <c r="D10" s="21"/>
      <c r="E10" s="21"/>
      <c r="F10" s="21"/>
      <c r="G10" s="21"/>
      <c r="H10" s="21"/>
      <c r="I10" s="21"/>
      <c r="J10" s="21"/>
      <c r="K10" s="21"/>
      <c r="L10" s="21"/>
      <c r="M10" s="21"/>
      <c r="N10" s="21"/>
      <c r="O10" s="21"/>
      <c r="P10" s="21"/>
    </row>
    <row r="11" spans="1:16" ht="11.25" customHeight="1" x14ac:dyDescent="0.2">
      <c r="B11" s="22" t="str">
        <f>HYPERLINK("#'Table 2'!A9", "Table 2")</f>
        <v>Table 2</v>
      </c>
      <c r="C11" s="21" t="s">
        <v>64</v>
      </c>
      <c r="D11" s="21"/>
      <c r="E11" s="21"/>
      <c r="F11" s="21"/>
      <c r="G11" s="21"/>
      <c r="H11" s="21"/>
      <c r="I11" s="21"/>
      <c r="J11" s="21"/>
      <c r="K11" s="21"/>
      <c r="L11" s="21"/>
      <c r="M11" s="21"/>
      <c r="N11" s="21"/>
      <c r="O11" s="21"/>
      <c r="P11" s="21"/>
    </row>
    <row r="12" spans="1:16" ht="11.25" customHeight="1" x14ac:dyDescent="0.2">
      <c r="B12" s="22" t="str">
        <f>HYPERLINK("#'Table 3'!A9", "Table 3")</f>
        <v>Table 3</v>
      </c>
      <c r="C12" s="21" t="s">
        <v>75</v>
      </c>
      <c r="D12" s="21"/>
      <c r="E12" s="21"/>
      <c r="F12" s="21"/>
      <c r="G12" s="21"/>
      <c r="H12" s="21"/>
      <c r="I12" s="21"/>
      <c r="J12" s="21"/>
      <c r="K12" s="21"/>
      <c r="L12" s="21"/>
      <c r="M12" s="21"/>
      <c r="N12" s="21"/>
      <c r="O12" s="21"/>
      <c r="P12" s="21"/>
    </row>
    <row r="13" spans="1:16" ht="11.25" customHeight="1" x14ac:dyDescent="0.2">
      <c r="B13" s="22" t="str">
        <f>HYPERLINK("#'Table 4'!A9", "Table 4")</f>
        <v>Table 4</v>
      </c>
      <c r="C13" s="21" t="s">
        <v>83</v>
      </c>
      <c r="D13" s="21"/>
      <c r="E13" s="21"/>
      <c r="F13" s="21"/>
      <c r="G13" s="21"/>
      <c r="H13" s="21"/>
      <c r="I13" s="21"/>
      <c r="J13" s="21"/>
      <c r="K13" s="21"/>
      <c r="L13" s="21"/>
      <c r="M13" s="21"/>
      <c r="N13" s="21"/>
      <c r="O13" s="21"/>
      <c r="P13" s="21"/>
    </row>
    <row r="14" spans="1:16" ht="11.25" customHeight="1" x14ac:dyDescent="0.2">
      <c r="B14" s="22" t="str">
        <f>HYPERLINK("#'Table 5'!A9", "Table 5")</f>
        <v>Table 5</v>
      </c>
      <c r="C14" s="21" t="s">
        <v>88</v>
      </c>
      <c r="D14" s="21"/>
      <c r="E14" s="21"/>
      <c r="F14" s="21"/>
      <c r="G14" s="21"/>
      <c r="H14" s="21"/>
      <c r="I14" s="21"/>
      <c r="J14" s="21"/>
      <c r="K14" s="21"/>
      <c r="L14" s="21"/>
      <c r="M14" s="21"/>
      <c r="N14" s="21"/>
      <c r="O14" s="21"/>
      <c r="P14" s="21"/>
    </row>
    <row r="15" spans="1:16" ht="11.25" customHeight="1" x14ac:dyDescent="0.2">
      <c r="B15" s="22" t="str">
        <f>HYPERLINK("#'Table 6'!A9", "Table 6")</f>
        <v>Table 6</v>
      </c>
      <c r="C15" s="21" t="s">
        <v>157</v>
      </c>
      <c r="D15" s="21"/>
      <c r="E15" s="21"/>
      <c r="F15" s="21"/>
      <c r="G15" s="21"/>
      <c r="H15" s="21"/>
      <c r="I15" s="21"/>
      <c r="J15" s="21"/>
      <c r="K15" s="21"/>
      <c r="L15" s="21"/>
      <c r="M15" s="21"/>
      <c r="N15" s="21"/>
      <c r="O15" s="21"/>
      <c r="P15" s="21"/>
    </row>
    <row r="16" spans="1:16" ht="11.25" customHeight="1" x14ac:dyDescent="0.2">
      <c r="B16" s="22" t="str">
        <f>HYPERLINK("#'Table 7'!A9", "Table 7")</f>
        <v>Table 7</v>
      </c>
      <c r="C16" s="21" t="s">
        <v>166</v>
      </c>
      <c r="D16" s="21"/>
      <c r="E16" s="21"/>
      <c r="F16" s="21"/>
      <c r="G16" s="21"/>
      <c r="H16" s="21"/>
      <c r="I16" s="21"/>
      <c r="J16" s="21"/>
      <c r="K16" s="21"/>
      <c r="L16" s="21"/>
      <c r="M16" s="21"/>
      <c r="N16" s="21"/>
      <c r="O16" s="21"/>
      <c r="P16" s="21"/>
    </row>
    <row r="17" spans="2:16" ht="11.25" customHeight="1" x14ac:dyDescent="0.2">
      <c r="B17" s="22" t="str">
        <f>HYPERLINK("#'Table 8'!A9", "Table 8")</f>
        <v>Table 8</v>
      </c>
      <c r="C17" s="21" t="s">
        <v>176</v>
      </c>
      <c r="D17" s="21"/>
      <c r="E17" s="21"/>
      <c r="F17" s="21"/>
      <c r="G17" s="21"/>
      <c r="H17" s="21"/>
      <c r="I17" s="21"/>
      <c r="J17" s="21"/>
      <c r="K17" s="21"/>
      <c r="L17" s="21"/>
      <c r="M17" s="21"/>
      <c r="N17" s="21"/>
      <c r="O17" s="21"/>
      <c r="P17" s="21"/>
    </row>
    <row r="18" spans="2:16" ht="11.25" customHeight="1" x14ac:dyDescent="0.2">
      <c r="B18" s="22" t="str">
        <f>HYPERLINK("#'Table 9'!A9", "Table 9")</f>
        <v>Table 9</v>
      </c>
      <c r="C18" s="21" t="s">
        <v>187</v>
      </c>
      <c r="D18" s="21"/>
      <c r="E18" s="21"/>
      <c r="F18" s="21"/>
      <c r="G18" s="21"/>
      <c r="H18" s="21"/>
      <c r="I18" s="21"/>
      <c r="J18" s="21"/>
      <c r="K18" s="21"/>
      <c r="L18" s="21"/>
      <c r="M18" s="21"/>
      <c r="N18" s="21"/>
      <c r="O18" s="21"/>
      <c r="P18" s="21"/>
    </row>
    <row r="19" spans="2:16" ht="11.25" customHeight="1" x14ac:dyDescent="0.2">
      <c r="B19" s="22" t="str">
        <f>HYPERLINK("#'Table 10'!A9", "Table 10")</f>
        <v>Table 10</v>
      </c>
      <c r="C19" s="21" t="s">
        <v>200</v>
      </c>
      <c r="D19" s="21"/>
      <c r="E19" s="21"/>
      <c r="F19" s="21"/>
      <c r="G19" s="21"/>
      <c r="H19" s="21"/>
      <c r="I19" s="21"/>
      <c r="J19" s="21"/>
      <c r="K19" s="21"/>
      <c r="L19" s="21"/>
      <c r="M19" s="21"/>
      <c r="N19" s="21"/>
      <c r="O19" s="21"/>
      <c r="P19" s="21"/>
    </row>
    <row r="20" spans="2:16" ht="11.25" customHeight="1" x14ac:dyDescent="0.2">
      <c r="B20" s="22" t="str">
        <f>HYPERLINK("#'Table 11'!A9", "Table 11")</f>
        <v>Table 11</v>
      </c>
      <c r="C20" s="21" t="s">
        <v>219</v>
      </c>
      <c r="D20" s="21"/>
      <c r="E20" s="21"/>
      <c r="F20" s="21"/>
      <c r="G20" s="21"/>
      <c r="H20" s="21"/>
      <c r="I20" s="21"/>
      <c r="J20" s="21"/>
      <c r="K20" s="21"/>
      <c r="L20" s="21"/>
      <c r="M20" s="21"/>
      <c r="N20" s="21"/>
      <c r="O20" s="21"/>
      <c r="P20" s="21"/>
    </row>
    <row r="21" spans="2:16" ht="11.25" customHeight="1" x14ac:dyDescent="0.2">
      <c r="B21" s="22" t="str">
        <f>HYPERLINK("#'Table 12'!A9", "Table 12")</f>
        <v>Table 12</v>
      </c>
      <c r="C21" s="21" t="s">
        <v>304</v>
      </c>
      <c r="D21" s="21"/>
      <c r="E21" s="21"/>
      <c r="F21" s="21"/>
      <c r="G21" s="21"/>
      <c r="H21" s="21"/>
      <c r="I21" s="21"/>
      <c r="J21" s="21"/>
      <c r="K21" s="21"/>
      <c r="L21" s="21"/>
      <c r="M21" s="21"/>
      <c r="N21" s="21"/>
      <c r="O21" s="21"/>
      <c r="P21" s="21"/>
    </row>
    <row r="22" spans="2:16" ht="11.25" customHeight="1" x14ac:dyDescent="0.2">
      <c r="B22" s="22" t="str">
        <f>HYPERLINK("#'Table 13'!A9", "Table 13")</f>
        <v>Table 13</v>
      </c>
      <c r="C22" s="21" t="s">
        <v>329</v>
      </c>
      <c r="D22" s="21"/>
      <c r="E22" s="21"/>
      <c r="F22" s="21"/>
      <c r="G22" s="21"/>
      <c r="H22" s="21"/>
      <c r="I22" s="21"/>
      <c r="J22" s="21"/>
      <c r="K22" s="21"/>
      <c r="L22" s="21"/>
      <c r="M22" s="21"/>
      <c r="N22" s="21"/>
      <c r="O22" s="21"/>
      <c r="P22" s="21"/>
    </row>
    <row r="23" spans="2:16" ht="11.25" customHeight="1" x14ac:dyDescent="0.2">
      <c r="B23" s="22" t="str">
        <f>HYPERLINK("#'Table 14'!A9", "Table 14")</f>
        <v>Table 14</v>
      </c>
      <c r="C23" s="21" t="s">
        <v>358</v>
      </c>
      <c r="D23" s="21"/>
      <c r="E23" s="21"/>
      <c r="F23" s="21"/>
      <c r="G23" s="21"/>
      <c r="H23" s="21"/>
      <c r="I23" s="21"/>
      <c r="J23" s="21"/>
      <c r="K23" s="21"/>
      <c r="L23" s="21"/>
      <c r="M23" s="21"/>
      <c r="N23" s="21"/>
      <c r="O23" s="21"/>
      <c r="P23" s="21"/>
    </row>
    <row r="24" spans="2:16" ht="11.25" customHeight="1" x14ac:dyDescent="0.2">
      <c r="B24" s="22" t="str">
        <f>HYPERLINK("#'Table 15'!A9", "Table 15")</f>
        <v>Table 15</v>
      </c>
      <c r="C24" s="21" t="s">
        <v>406</v>
      </c>
      <c r="D24" s="21"/>
      <c r="E24" s="21"/>
      <c r="F24" s="21"/>
      <c r="G24" s="21"/>
      <c r="H24" s="21"/>
      <c r="I24" s="21"/>
      <c r="J24" s="21"/>
      <c r="K24" s="21"/>
      <c r="L24" s="21"/>
      <c r="M24" s="21"/>
      <c r="N24" s="21"/>
      <c r="O24" s="21"/>
      <c r="P24" s="21"/>
    </row>
    <row r="25" spans="2:16" ht="11.25" customHeight="1" x14ac:dyDescent="0.2">
      <c r="B25" s="22" t="str">
        <f>HYPERLINK("#'Table 16'!A9", "Table 16")</f>
        <v>Table 16</v>
      </c>
      <c r="C25" s="21" t="s">
        <v>437</v>
      </c>
      <c r="D25" s="21"/>
      <c r="E25" s="21"/>
      <c r="F25" s="21"/>
      <c r="G25" s="21"/>
      <c r="H25" s="21"/>
      <c r="I25" s="21"/>
      <c r="J25" s="21"/>
      <c r="K25" s="21"/>
      <c r="L25" s="21"/>
      <c r="M25" s="21"/>
      <c r="N25" s="21"/>
      <c r="O25" s="21"/>
      <c r="P25" s="21"/>
    </row>
    <row r="26" spans="2:16" ht="11.25" customHeight="1" x14ac:dyDescent="0.2">
      <c r="B26" s="22" t="str">
        <f>HYPERLINK("#'Table 17'!A9", "Table 17")</f>
        <v>Table 17</v>
      </c>
      <c r="C26" s="21" t="s">
        <v>503</v>
      </c>
      <c r="D26" s="21"/>
      <c r="E26" s="21"/>
      <c r="F26" s="21"/>
      <c r="G26" s="21"/>
      <c r="H26" s="21"/>
      <c r="I26" s="21"/>
      <c r="J26" s="21"/>
      <c r="K26" s="21"/>
      <c r="L26" s="21"/>
      <c r="M26" s="21"/>
      <c r="N26" s="21"/>
      <c r="O26" s="21"/>
      <c r="P26" s="21"/>
    </row>
    <row r="27" spans="2:16" ht="11.25" customHeight="1" x14ac:dyDescent="0.2">
      <c r="B27" s="22" t="str">
        <f>HYPERLINK("#'Table 18'!A9", "Table 18")</f>
        <v>Table 18</v>
      </c>
      <c r="C27" s="21" t="s">
        <v>506</v>
      </c>
      <c r="D27" s="21"/>
      <c r="E27" s="21"/>
      <c r="F27" s="21"/>
      <c r="G27" s="21"/>
      <c r="H27" s="21"/>
      <c r="I27" s="21"/>
      <c r="J27" s="21"/>
      <c r="K27" s="21"/>
      <c r="L27" s="21"/>
      <c r="M27" s="21"/>
      <c r="N27" s="21"/>
      <c r="O27" s="21"/>
      <c r="P27" s="21"/>
    </row>
    <row r="28" spans="2:16" ht="11.25" customHeight="1" x14ac:dyDescent="0.2">
      <c r="B28" s="22" t="str">
        <f>HYPERLINK("#'Table 19'!A9", "Table 19")</f>
        <v>Table 19</v>
      </c>
      <c r="C28" s="21" t="s">
        <v>529</v>
      </c>
      <c r="D28" s="21"/>
      <c r="E28" s="21"/>
      <c r="F28" s="21"/>
      <c r="G28" s="21"/>
      <c r="H28" s="21"/>
      <c r="I28" s="21"/>
      <c r="J28" s="21"/>
      <c r="K28" s="21"/>
      <c r="L28" s="21"/>
      <c r="M28" s="21"/>
      <c r="N28" s="21"/>
      <c r="O28" s="21"/>
      <c r="P28" s="21"/>
    </row>
    <row r="29" spans="2:16" ht="11.25" customHeight="1" x14ac:dyDescent="0.2">
      <c r="B29" s="22" t="str">
        <f>HYPERLINK("#'Table 20'!A9", "Table 20")</f>
        <v>Table 20</v>
      </c>
      <c r="C29" s="21" t="s">
        <v>537</v>
      </c>
      <c r="D29" s="21"/>
      <c r="E29" s="21"/>
      <c r="F29" s="21"/>
      <c r="G29" s="21"/>
      <c r="H29" s="21"/>
      <c r="I29" s="21"/>
      <c r="J29" s="21"/>
      <c r="K29" s="21"/>
      <c r="L29" s="21"/>
      <c r="M29" s="21"/>
      <c r="N29" s="21"/>
      <c r="O29" s="21"/>
      <c r="P29" s="21"/>
    </row>
    <row r="30" spans="2:16" ht="11.25" customHeight="1" x14ac:dyDescent="0.2">
      <c r="B30" s="22" t="str">
        <f>HYPERLINK("#'Table 21'!A9", "Table 21")</f>
        <v>Table 21</v>
      </c>
      <c r="C30" s="21" t="s">
        <v>539</v>
      </c>
      <c r="D30" s="21"/>
      <c r="E30" s="21"/>
      <c r="F30" s="21"/>
      <c r="G30" s="21"/>
      <c r="H30" s="21"/>
      <c r="I30" s="21"/>
      <c r="J30" s="21"/>
      <c r="K30" s="21"/>
      <c r="L30" s="21"/>
      <c r="M30" s="21"/>
      <c r="N30" s="21"/>
      <c r="O30" s="21"/>
      <c r="P30" s="21"/>
    </row>
    <row r="31" spans="2:16" ht="11.25" customHeight="1" x14ac:dyDescent="0.2">
      <c r="B31" s="22" t="str">
        <f>HYPERLINK("#'Table 22'!A9", "Table 22")</f>
        <v>Table 22</v>
      </c>
      <c r="C31" s="21" t="s">
        <v>541</v>
      </c>
      <c r="D31" s="21"/>
      <c r="E31" s="21"/>
      <c r="F31" s="21"/>
      <c r="G31" s="21"/>
      <c r="H31" s="21"/>
      <c r="I31" s="21"/>
      <c r="J31" s="21"/>
      <c r="K31" s="21"/>
      <c r="L31" s="21"/>
      <c r="M31" s="21"/>
      <c r="N31" s="21"/>
      <c r="O31" s="21"/>
      <c r="P31" s="21"/>
    </row>
    <row r="32" spans="2:16" ht="11.25" customHeight="1" x14ac:dyDescent="0.2">
      <c r="B32" s="22" t="str">
        <f>HYPERLINK("#'Table 23'!A9", "Table 23")</f>
        <v>Table 23</v>
      </c>
      <c r="C32" s="21" t="s">
        <v>565</v>
      </c>
      <c r="D32" s="21"/>
      <c r="E32" s="21"/>
      <c r="F32" s="21"/>
      <c r="G32" s="21"/>
      <c r="H32" s="21"/>
      <c r="I32" s="21"/>
      <c r="J32" s="21"/>
      <c r="K32" s="21"/>
      <c r="L32" s="21"/>
      <c r="M32" s="21"/>
      <c r="N32" s="21"/>
      <c r="O32" s="21"/>
      <c r="P32" s="21"/>
    </row>
    <row r="33" spans="2:16" ht="11.25" customHeight="1" x14ac:dyDescent="0.2">
      <c r="B33" s="22" t="str">
        <f>HYPERLINK("#'Table 24'!A9", "Table 24")</f>
        <v>Table 24</v>
      </c>
      <c r="C33" s="21" t="s">
        <v>576</v>
      </c>
      <c r="D33" s="21"/>
      <c r="E33" s="21"/>
      <c r="F33" s="21"/>
      <c r="G33" s="21"/>
      <c r="H33" s="21"/>
      <c r="I33" s="21"/>
      <c r="J33" s="21"/>
      <c r="K33" s="21"/>
      <c r="L33" s="21"/>
      <c r="M33" s="21"/>
      <c r="N33" s="21"/>
      <c r="O33" s="21"/>
      <c r="P33" s="21"/>
    </row>
    <row r="34" spans="2:16" ht="11.25" customHeight="1" x14ac:dyDescent="0.2">
      <c r="B34" s="22" t="str">
        <f>HYPERLINK("#'Table 25'!A9", "Table 25")</f>
        <v>Table 25</v>
      </c>
      <c r="C34" s="21" t="s">
        <v>584</v>
      </c>
      <c r="D34" s="21"/>
      <c r="E34" s="21"/>
      <c r="F34" s="21"/>
      <c r="G34" s="21"/>
      <c r="H34" s="21"/>
      <c r="I34" s="21"/>
      <c r="J34" s="21"/>
      <c r="K34" s="21"/>
      <c r="L34" s="21"/>
      <c r="M34" s="21"/>
      <c r="N34" s="21"/>
      <c r="O34" s="21"/>
      <c r="P34" s="21"/>
    </row>
    <row r="35" spans="2:16" ht="11.25" customHeight="1" x14ac:dyDescent="0.2">
      <c r="B35" s="22" t="str">
        <f>HYPERLINK("#'Table 26'!A9", "Table 26")</f>
        <v>Table 26</v>
      </c>
      <c r="C35" s="21" t="s">
        <v>586</v>
      </c>
      <c r="D35" s="21"/>
      <c r="E35" s="21"/>
      <c r="F35" s="21"/>
      <c r="G35" s="21"/>
      <c r="H35" s="21"/>
      <c r="I35" s="21"/>
      <c r="J35" s="21"/>
      <c r="K35" s="21"/>
      <c r="L35" s="21"/>
      <c r="M35" s="21"/>
      <c r="N35" s="21"/>
      <c r="O35" s="21"/>
      <c r="P35" s="21"/>
    </row>
    <row r="37" spans="2:16" x14ac:dyDescent="0.2">
      <c r="B37" s="7" t="str">
        <f>HYPERLINK("#'Explanatory Notes'!A5", "Explanatory Notes")</f>
        <v>Explanatory Notes</v>
      </c>
    </row>
    <row r="39" spans="2:16" ht="15.75" customHeight="1" x14ac:dyDescent="0.2">
      <c r="B39" s="32" t="s">
        <v>13</v>
      </c>
      <c r="C39" s="33"/>
      <c r="D39" s="33"/>
      <c r="E39" s="33"/>
      <c r="F39" s="33"/>
      <c r="G39" s="33"/>
      <c r="H39" s="33"/>
      <c r="I39" s="33"/>
      <c r="J39" s="33"/>
      <c r="K39" s="33"/>
      <c r="L39" s="33"/>
      <c r="M39" s="33"/>
      <c r="N39" s="33"/>
      <c r="O39" s="33"/>
      <c r="P39" s="33"/>
    </row>
    <row r="40" spans="2:16" ht="6.95" customHeight="1" x14ac:dyDescent="0.2"/>
    <row r="41" spans="2:16" ht="28.5" customHeight="1" x14ac:dyDescent="0.2">
      <c r="B41" s="34" t="s">
        <v>14</v>
      </c>
      <c r="C41" s="33"/>
      <c r="D41" s="33"/>
      <c r="E41" s="33"/>
      <c r="F41" s="33"/>
      <c r="G41" s="33"/>
      <c r="H41" s="33"/>
      <c r="I41" s="33"/>
      <c r="J41" s="33"/>
      <c r="K41" s="33"/>
      <c r="L41" s="33"/>
      <c r="M41" s="33"/>
      <c r="N41" s="33"/>
      <c r="O41" s="33"/>
      <c r="P41" s="33"/>
    </row>
    <row r="42" spans="2:16" ht="6.95" customHeight="1" x14ac:dyDescent="0.2"/>
    <row r="43" spans="2:16" ht="15.75" customHeight="1" x14ac:dyDescent="0.2">
      <c r="B43" s="32" t="s">
        <v>15</v>
      </c>
      <c r="C43" s="33"/>
      <c r="D43" s="33"/>
      <c r="E43" s="33"/>
      <c r="F43" s="33"/>
      <c r="G43" s="33"/>
      <c r="H43" s="33"/>
      <c r="I43" s="33"/>
      <c r="J43" s="33"/>
      <c r="K43" s="33"/>
      <c r="L43" s="33"/>
      <c r="M43" s="33"/>
      <c r="N43" s="33"/>
      <c r="O43" s="33"/>
      <c r="P43" s="33"/>
    </row>
    <row r="44" spans="2:16" ht="6.95" customHeight="1" x14ac:dyDescent="0.2">
      <c r="B44" s="8"/>
    </row>
    <row r="45" spans="2:16" ht="12" x14ac:dyDescent="0.2">
      <c r="B45" s="8" t="s">
        <v>16</v>
      </c>
    </row>
    <row r="46" spans="2:16" ht="6.95" customHeight="1" x14ac:dyDescent="0.2">
      <c r="B46" s="8"/>
    </row>
    <row r="47" spans="2:16" ht="12" x14ac:dyDescent="0.2">
      <c r="B47" s="8" t="s">
        <v>17</v>
      </c>
    </row>
    <row r="48" spans="2:16" ht="12" x14ac:dyDescent="0.2">
      <c r="B48" s="8" t="s">
        <v>18</v>
      </c>
    </row>
    <row r="49" spans="2:2" ht="12" x14ac:dyDescent="0.2">
      <c r="B49" s="8" t="s">
        <v>19</v>
      </c>
    </row>
    <row r="50" spans="2:2" ht="12" x14ac:dyDescent="0.2">
      <c r="B50" s="8" t="s">
        <v>20</v>
      </c>
    </row>
    <row r="51" spans="2:2" ht="12" x14ac:dyDescent="0.2">
      <c r="B51" s="8" t="s">
        <v>21</v>
      </c>
    </row>
    <row r="52" spans="2:2" ht="12" x14ac:dyDescent="0.2">
      <c r="B52" s="8"/>
    </row>
    <row r="53" spans="2:2" ht="12" x14ac:dyDescent="0.2">
      <c r="B53" s="9" t="s">
        <v>22</v>
      </c>
    </row>
    <row r="54" spans="2:2" ht="12" x14ac:dyDescent="0.2">
      <c r="B54" s="8"/>
    </row>
  </sheetData>
  <sheetProtection sheet="1"/>
  <mergeCells count="6">
    <mergeCell ref="B43:P43"/>
    <mergeCell ref="B1:E1"/>
    <mergeCell ref="B6:P6"/>
    <mergeCell ref="B8:P8"/>
    <mergeCell ref="B39:P39"/>
    <mergeCell ref="B41:P41"/>
  </mergeCells>
  <hyperlinks>
    <hyperlink ref="B53" r:id="rId1" xr:uid="{00000000-0004-0000-0000-000000000000}"/>
  </hyperlinks>
  <pageMargins left="0.7" right="0.7" top="0.75" bottom="0.75" header="0.3" footer="0.3"/>
  <pageSetup paperSize="9" orientation="portrait"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139</v>
      </c>
      <c r="C11">
        <v>409</v>
      </c>
      <c r="D11">
        <v>329</v>
      </c>
      <c r="E11">
        <v>254</v>
      </c>
      <c r="F11">
        <v>3830</v>
      </c>
      <c r="G11">
        <v>4041</v>
      </c>
    </row>
    <row r="12" spans="1:16" x14ac:dyDescent="0.2">
      <c r="A12" t="s">
        <v>96</v>
      </c>
      <c r="B12" t="s">
        <v>178</v>
      </c>
      <c r="C12">
        <v>356</v>
      </c>
      <c r="D12">
        <v>398</v>
      </c>
      <c r="E12">
        <v>286</v>
      </c>
      <c r="F12">
        <v>3909</v>
      </c>
      <c r="G12">
        <v>4367</v>
      </c>
    </row>
    <row r="13" spans="1:16" x14ac:dyDescent="0.2">
      <c r="A13" t="s">
        <v>98</v>
      </c>
      <c r="B13" t="s">
        <v>123</v>
      </c>
      <c r="C13">
        <v>287</v>
      </c>
      <c r="D13">
        <v>393</v>
      </c>
      <c r="E13">
        <v>336</v>
      </c>
      <c r="F13">
        <v>4229</v>
      </c>
      <c r="G13">
        <v>4486</v>
      </c>
    </row>
    <row r="14" spans="1:16" x14ac:dyDescent="0.2">
      <c r="A14" t="s">
        <v>100</v>
      </c>
      <c r="B14" t="s">
        <v>169</v>
      </c>
      <c r="C14">
        <v>197</v>
      </c>
      <c r="D14">
        <v>173</v>
      </c>
      <c r="E14">
        <v>156</v>
      </c>
      <c r="F14">
        <v>2069</v>
      </c>
      <c r="G14">
        <v>2170</v>
      </c>
    </row>
    <row r="15" spans="1:16" x14ac:dyDescent="0.2">
      <c r="A15" t="s">
        <v>102</v>
      </c>
      <c r="B15" t="s">
        <v>179</v>
      </c>
      <c r="C15">
        <v>129</v>
      </c>
      <c r="D15">
        <v>74</v>
      </c>
      <c r="E15">
        <v>89</v>
      </c>
      <c r="F15">
        <v>1156</v>
      </c>
      <c r="G15">
        <v>1186</v>
      </c>
    </row>
    <row r="16" spans="1:16" x14ac:dyDescent="0.2">
      <c r="A16" t="s">
        <v>104</v>
      </c>
      <c r="B16" t="s">
        <v>180</v>
      </c>
      <c r="C16">
        <v>122</v>
      </c>
      <c r="D16">
        <v>99</v>
      </c>
      <c r="E16">
        <v>113</v>
      </c>
      <c r="F16">
        <v>1052</v>
      </c>
      <c r="G16">
        <v>1137</v>
      </c>
    </row>
    <row r="17" spans="1:7" x14ac:dyDescent="0.2">
      <c r="A17" t="s">
        <v>106</v>
      </c>
      <c r="B17" t="s">
        <v>181</v>
      </c>
      <c r="C17">
        <v>122</v>
      </c>
      <c r="D17">
        <v>186</v>
      </c>
      <c r="E17">
        <v>32</v>
      </c>
      <c r="F17">
        <v>1303</v>
      </c>
      <c r="G17">
        <v>1384</v>
      </c>
    </row>
    <row r="18" spans="1:7" x14ac:dyDescent="0.2">
      <c r="A18" t="s">
        <v>108</v>
      </c>
      <c r="B18" t="s">
        <v>115</v>
      </c>
      <c r="C18">
        <v>120</v>
      </c>
      <c r="D18">
        <v>188</v>
      </c>
      <c r="E18">
        <v>41</v>
      </c>
      <c r="F18">
        <v>1227</v>
      </c>
      <c r="G18">
        <v>1272</v>
      </c>
    </row>
    <row r="19" spans="1:7" x14ac:dyDescent="0.2">
      <c r="A19" t="s">
        <v>110</v>
      </c>
      <c r="B19" t="s">
        <v>182</v>
      </c>
      <c r="C19">
        <v>98</v>
      </c>
      <c r="D19">
        <v>202</v>
      </c>
      <c r="E19">
        <v>130</v>
      </c>
      <c r="F19">
        <v>1111</v>
      </c>
      <c r="G19">
        <v>1166</v>
      </c>
    </row>
    <row r="20" spans="1:7" x14ac:dyDescent="0.2">
      <c r="A20" t="s">
        <v>112</v>
      </c>
      <c r="B20" t="s">
        <v>170</v>
      </c>
      <c r="C20">
        <v>96</v>
      </c>
      <c r="D20">
        <v>205</v>
      </c>
      <c r="E20">
        <v>29</v>
      </c>
      <c r="F20">
        <v>1198</v>
      </c>
      <c r="G20">
        <v>1234</v>
      </c>
    </row>
    <row r="21" spans="1:7" x14ac:dyDescent="0.2">
      <c r="A21" t="s">
        <v>114</v>
      </c>
      <c r="B21" t="s">
        <v>183</v>
      </c>
      <c r="C21">
        <v>65</v>
      </c>
      <c r="D21">
        <v>65</v>
      </c>
      <c r="E21">
        <v>40</v>
      </c>
      <c r="F21">
        <v>527</v>
      </c>
      <c r="G21">
        <v>560</v>
      </c>
    </row>
    <row r="22" spans="1:7" x14ac:dyDescent="0.2">
      <c r="A22" t="s">
        <v>116</v>
      </c>
      <c r="B22" t="s">
        <v>171</v>
      </c>
      <c r="C22">
        <v>38</v>
      </c>
      <c r="D22">
        <v>81</v>
      </c>
      <c r="E22">
        <v>11</v>
      </c>
      <c r="F22">
        <v>487</v>
      </c>
      <c r="G22">
        <v>522</v>
      </c>
    </row>
    <row r="23" spans="1:7" x14ac:dyDescent="0.2">
      <c r="A23" t="s">
        <v>118</v>
      </c>
      <c r="B23" t="s">
        <v>184</v>
      </c>
      <c r="C23">
        <v>26</v>
      </c>
      <c r="D23">
        <v>37</v>
      </c>
      <c r="E23">
        <v>19</v>
      </c>
      <c r="F23">
        <v>368</v>
      </c>
      <c r="G23">
        <v>378</v>
      </c>
    </row>
    <row r="24" spans="1:7" x14ac:dyDescent="0.2">
      <c r="A24" t="s">
        <v>120</v>
      </c>
      <c r="B24" t="s">
        <v>185</v>
      </c>
      <c r="C24">
        <v>26</v>
      </c>
      <c r="D24">
        <v>37</v>
      </c>
      <c r="E24">
        <v>0</v>
      </c>
      <c r="F24">
        <v>158</v>
      </c>
      <c r="G24">
        <v>158</v>
      </c>
    </row>
    <row r="25" spans="1:7" x14ac:dyDescent="0.2">
      <c r="A25" t="s">
        <v>122</v>
      </c>
      <c r="B25" t="s">
        <v>186</v>
      </c>
      <c r="C25">
        <v>24</v>
      </c>
      <c r="D25">
        <v>0</v>
      </c>
      <c r="E25">
        <v>0</v>
      </c>
      <c r="F25">
        <v>382</v>
      </c>
      <c r="G25">
        <v>382</v>
      </c>
    </row>
    <row r="26" spans="1:7" x14ac:dyDescent="0.2">
      <c r="A26" t="s">
        <v>124</v>
      </c>
      <c r="B26" t="s">
        <v>155</v>
      </c>
      <c r="C26">
        <v>18</v>
      </c>
      <c r="D26">
        <v>18</v>
      </c>
      <c r="E26">
        <v>26</v>
      </c>
      <c r="F26">
        <v>980</v>
      </c>
      <c r="G26">
        <v>1019</v>
      </c>
    </row>
    <row r="27" spans="1:7" x14ac:dyDescent="0.2">
      <c r="A27" s="18" t="s">
        <v>29</v>
      </c>
      <c r="B27" s="18" t="s">
        <v>156</v>
      </c>
      <c r="C27" s="18">
        <v>2133</v>
      </c>
      <c r="D27" s="18">
        <v>2485</v>
      </c>
      <c r="E27" s="18">
        <v>1562</v>
      </c>
      <c r="F27" s="18">
        <v>23986</v>
      </c>
      <c r="G27" s="18">
        <v>25462</v>
      </c>
    </row>
    <row r="28" spans="1:7" ht="22.5" customHeight="1" x14ac:dyDescent="0.2">
      <c r="A28" s="37" t="s">
        <v>56</v>
      </c>
      <c r="B28" s="37"/>
      <c r="C28" s="37"/>
      <c r="D28" s="37"/>
      <c r="E28" s="37"/>
      <c r="F28" s="37"/>
      <c r="G28" s="37"/>
    </row>
    <row r="29" spans="1:7" x14ac:dyDescent="0.2">
      <c r="A29" s="37" t="s">
        <v>57</v>
      </c>
      <c r="B29" s="37"/>
      <c r="C29" s="37"/>
      <c r="D29" s="37"/>
      <c r="E29" s="37"/>
      <c r="F29" s="37"/>
      <c r="G29" s="37"/>
    </row>
  </sheetData>
  <sheetProtection sheet="1"/>
  <mergeCells count="3">
    <mergeCell ref="B1:E1"/>
    <mergeCell ref="A28:G28"/>
    <mergeCell ref="A29:G29"/>
  </mergeCells>
  <hyperlinks>
    <hyperlink ref="A7" r:id="rId1" xr:uid="{00000000-0004-0000-0900-000000000000}"/>
  </hyperlinks>
  <pageMargins left="0.7" right="0.7" top="0.75" bottom="0.75" header="0.3" footer="0.3"/>
  <pageSetup paperSize="9"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188</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95</v>
      </c>
      <c r="C11">
        <v>221</v>
      </c>
      <c r="D11">
        <v>230</v>
      </c>
      <c r="E11">
        <v>243</v>
      </c>
      <c r="F11">
        <v>2739</v>
      </c>
      <c r="G11">
        <v>2892</v>
      </c>
    </row>
    <row r="12" spans="1:16" x14ac:dyDescent="0.2">
      <c r="A12" t="s">
        <v>96</v>
      </c>
      <c r="B12" t="s">
        <v>151</v>
      </c>
      <c r="C12">
        <v>86</v>
      </c>
      <c r="D12">
        <v>38</v>
      </c>
      <c r="E12">
        <v>10</v>
      </c>
      <c r="F12">
        <v>269</v>
      </c>
      <c r="G12">
        <v>313</v>
      </c>
    </row>
    <row r="13" spans="1:16" x14ac:dyDescent="0.2">
      <c r="A13" t="s">
        <v>98</v>
      </c>
      <c r="B13" t="s">
        <v>170</v>
      </c>
      <c r="C13">
        <v>35</v>
      </c>
      <c r="D13">
        <v>27</v>
      </c>
      <c r="E13">
        <v>22</v>
      </c>
      <c r="F13">
        <v>248</v>
      </c>
      <c r="G13">
        <v>269</v>
      </c>
    </row>
    <row r="14" spans="1:16" x14ac:dyDescent="0.2">
      <c r="A14" t="s">
        <v>100</v>
      </c>
      <c r="B14" t="s">
        <v>189</v>
      </c>
      <c r="C14">
        <v>31</v>
      </c>
      <c r="D14">
        <v>35</v>
      </c>
      <c r="E14">
        <v>33</v>
      </c>
      <c r="F14">
        <v>363</v>
      </c>
      <c r="G14">
        <v>391</v>
      </c>
    </row>
    <row r="15" spans="1:16" x14ac:dyDescent="0.2">
      <c r="A15" t="s">
        <v>102</v>
      </c>
      <c r="B15" t="s">
        <v>190</v>
      </c>
      <c r="C15">
        <v>27</v>
      </c>
      <c r="D15">
        <v>19</v>
      </c>
      <c r="E15">
        <v>11</v>
      </c>
      <c r="F15">
        <v>218</v>
      </c>
      <c r="G15">
        <v>228</v>
      </c>
    </row>
    <row r="16" spans="1:16" x14ac:dyDescent="0.2">
      <c r="A16" t="s">
        <v>104</v>
      </c>
      <c r="B16" t="s">
        <v>191</v>
      </c>
      <c r="C16">
        <v>23</v>
      </c>
      <c r="D16">
        <v>10</v>
      </c>
      <c r="E16">
        <v>8</v>
      </c>
      <c r="F16">
        <v>168</v>
      </c>
      <c r="G16">
        <v>179</v>
      </c>
    </row>
    <row r="17" spans="1:7" x14ac:dyDescent="0.2">
      <c r="A17" t="s">
        <v>106</v>
      </c>
      <c r="B17" t="s">
        <v>192</v>
      </c>
      <c r="C17">
        <v>10</v>
      </c>
      <c r="D17">
        <v>20</v>
      </c>
      <c r="E17">
        <v>12</v>
      </c>
      <c r="F17">
        <v>82</v>
      </c>
      <c r="G17">
        <v>92</v>
      </c>
    </row>
    <row r="18" spans="1:7" x14ac:dyDescent="0.2">
      <c r="A18" t="s">
        <v>108</v>
      </c>
      <c r="B18" t="s">
        <v>193</v>
      </c>
      <c r="C18">
        <v>9</v>
      </c>
      <c r="D18">
        <v>10</v>
      </c>
      <c r="E18">
        <v>4</v>
      </c>
      <c r="F18">
        <v>107</v>
      </c>
      <c r="G18">
        <v>115</v>
      </c>
    </row>
    <row r="19" spans="1:7" x14ac:dyDescent="0.2">
      <c r="A19" t="s">
        <v>110</v>
      </c>
      <c r="B19" t="s">
        <v>123</v>
      </c>
      <c r="C19">
        <v>8</v>
      </c>
      <c r="D19">
        <v>7</v>
      </c>
      <c r="E19">
        <v>1</v>
      </c>
      <c r="F19">
        <v>66</v>
      </c>
      <c r="G19">
        <v>71</v>
      </c>
    </row>
    <row r="20" spans="1:7" x14ac:dyDescent="0.2">
      <c r="A20" t="s">
        <v>112</v>
      </c>
      <c r="B20" t="s">
        <v>194</v>
      </c>
      <c r="C20">
        <v>6</v>
      </c>
      <c r="D20">
        <v>8</v>
      </c>
      <c r="E20">
        <v>5</v>
      </c>
      <c r="F20">
        <v>105</v>
      </c>
      <c r="G20">
        <v>110</v>
      </c>
    </row>
    <row r="21" spans="1:7" x14ac:dyDescent="0.2">
      <c r="A21" t="s">
        <v>114</v>
      </c>
      <c r="B21" t="s">
        <v>115</v>
      </c>
      <c r="C21">
        <v>6</v>
      </c>
      <c r="D21">
        <v>2</v>
      </c>
      <c r="E21">
        <v>2</v>
      </c>
      <c r="F21">
        <v>60</v>
      </c>
      <c r="G21">
        <v>62</v>
      </c>
    </row>
    <row r="22" spans="1:7" x14ac:dyDescent="0.2">
      <c r="A22" t="s">
        <v>116</v>
      </c>
      <c r="B22" t="s">
        <v>131</v>
      </c>
      <c r="C22">
        <v>5</v>
      </c>
      <c r="D22">
        <v>0</v>
      </c>
      <c r="E22">
        <v>0</v>
      </c>
      <c r="F22">
        <v>5</v>
      </c>
      <c r="G22">
        <v>5</v>
      </c>
    </row>
    <row r="23" spans="1:7" x14ac:dyDescent="0.2">
      <c r="A23" t="s">
        <v>118</v>
      </c>
      <c r="B23" t="s">
        <v>195</v>
      </c>
      <c r="C23">
        <v>3</v>
      </c>
      <c r="D23">
        <v>4</v>
      </c>
      <c r="E23">
        <v>7</v>
      </c>
      <c r="F23">
        <v>32</v>
      </c>
      <c r="G23">
        <v>34</v>
      </c>
    </row>
    <row r="24" spans="1:7" x14ac:dyDescent="0.2">
      <c r="A24" t="s">
        <v>120</v>
      </c>
      <c r="B24" t="s">
        <v>196</v>
      </c>
      <c r="C24">
        <v>3</v>
      </c>
      <c r="D24">
        <v>0</v>
      </c>
      <c r="E24">
        <v>1</v>
      </c>
      <c r="F24">
        <v>20</v>
      </c>
      <c r="G24">
        <v>21</v>
      </c>
    </row>
    <row r="25" spans="1:7" x14ac:dyDescent="0.2">
      <c r="A25" t="s">
        <v>122</v>
      </c>
      <c r="B25" t="s">
        <v>181</v>
      </c>
      <c r="C25">
        <v>3</v>
      </c>
      <c r="D25">
        <v>6</v>
      </c>
      <c r="E25">
        <v>0</v>
      </c>
      <c r="F25">
        <v>29</v>
      </c>
      <c r="G25">
        <v>34</v>
      </c>
    </row>
    <row r="26" spans="1:7" x14ac:dyDescent="0.2">
      <c r="A26" t="s">
        <v>124</v>
      </c>
      <c r="B26" t="s">
        <v>197</v>
      </c>
      <c r="C26">
        <v>1</v>
      </c>
      <c r="D26">
        <v>2</v>
      </c>
      <c r="E26">
        <v>1</v>
      </c>
      <c r="F26">
        <v>19</v>
      </c>
      <c r="G26">
        <v>20</v>
      </c>
    </row>
    <row r="27" spans="1:7" x14ac:dyDescent="0.2">
      <c r="A27" t="s">
        <v>126</v>
      </c>
      <c r="B27" t="s">
        <v>174</v>
      </c>
      <c r="C27">
        <v>1</v>
      </c>
      <c r="D27">
        <v>0</v>
      </c>
      <c r="E27">
        <v>0</v>
      </c>
      <c r="F27">
        <v>2</v>
      </c>
      <c r="G27">
        <v>2</v>
      </c>
    </row>
    <row r="28" spans="1:7" x14ac:dyDescent="0.2">
      <c r="A28" t="s">
        <v>128</v>
      </c>
      <c r="B28" t="s">
        <v>198</v>
      </c>
      <c r="C28">
        <v>0</v>
      </c>
      <c r="D28">
        <v>0</v>
      </c>
      <c r="E28">
        <v>0</v>
      </c>
      <c r="F28">
        <v>2</v>
      </c>
      <c r="G28">
        <v>2</v>
      </c>
    </row>
    <row r="29" spans="1:7" x14ac:dyDescent="0.2">
      <c r="A29" t="s">
        <v>130</v>
      </c>
      <c r="B29" t="s">
        <v>199</v>
      </c>
      <c r="C29">
        <v>0</v>
      </c>
      <c r="D29">
        <v>2</v>
      </c>
      <c r="E29">
        <v>0</v>
      </c>
      <c r="F29">
        <v>2</v>
      </c>
      <c r="G29">
        <v>4</v>
      </c>
    </row>
    <row r="30" spans="1:7" x14ac:dyDescent="0.2">
      <c r="A30" t="s">
        <v>132</v>
      </c>
      <c r="B30" t="s">
        <v>113</v>
      </c>
      <c r="C30">
        <v>0</v>
      </c>
      <c r="D30">
        <v>0</v>
      </c>
      <c r="E30">
        <v>0</v>
      </c>
      <c r="F30">
        <v>0</v>
      </c>
      <c r="G30">
        <v>0</v>
      </c>
    </row>
    <row r="31" spans="1:7" x14ac:dyDescent="0.2">
      <c r="A31" t="s">
        <v>134</v>
      </c>
      <c r="B31" t="s">
        <v>155</v>
      </c>
      <c r="C31">
        <v>2</v>
      </c>
      <c r="D31">
        <v>16</v>
      </c>
      <c r="E31">
        <v>9</v>
      </c>
      <c r="F31">
        <v>147</v>
      </c>
      <c r="G31">
        <v>155</v>
      </c>
    </row>
    <row r="32" spans="1:7" x14ac:dyDescent="0.2">
      <c r="A32" s="18" t="s">
        <v>29</v>
      </c>
      <c r="B32" s="18" t="s">
        <v>156</v>
      </c>
      <c r="C32" s="18">
        <v>480</v>
      </c>
      <c r="D32" s="18">
        <v>436</v>
      </c>
      <c r="E32" s="18">
        <v>369</v>
      </c>
      <c r="F32" s="18">
        <v>4683</v>
      </c>
      <c r="G32" s="18">
        <v>4999</v>
      </c>
    </row>
    <row r="33" spans="1:7" ht="22.5" customHeight="1" x14ac:dyDescent="0.2">
      <c r="A33" s="37" t="s">
        <v>56</v>
      </c>
      <c r="B33" s="37"/>
      <c r="C33" s="37"/>
      <c r="D33" s="37"/>
      <c r="E33" s="37"/>
      <c r="F33" s="37"/>
      <c r="G33" s="37"/>
    </row>
    <row r="34" spans="1:7" x14ac:dyDescent="0.2">
      <c r="A34" s="37" t="s">
        <v>57</v>
      </c>
      <c r="B34" s="37"/>
      <c r="C34" s="37"/>
      <c r="D34" s="37"/>
      <c r="E34" s="37"/>
      <c r="F34" s="37"/>
      <c r="G34" s="37"/>
    </row>
  </sheetData>
  <sheetProtection sheet="1"/>
  <mergeCells count="3">
    <mergeCell ref="B1:E1"/>
    <mergeCell ref="A33:G33"/>
    <mergeCell ref="A34:G34"/>
  </mergeCells>
  <hyperlinks>
    <hyperlink ref="A7" r:id="rId1" xr:uid="{00000000-0004-0000-0A00-000000000000}"/>
  </hyperlinks>
  <pageMargins left="0.7" right="0.7" top="0.75" bottom="0.75" header="0.3" footer="0.3"/>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201</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202</v>
      </c>
      <c r="C11">
        <v>1801</v>
      </c>
      <c r="D11">
        <v>920</v>
      </c>
      <c r="E11">
        <v>612</v>
      </c>
      <c r="F11">
        <v>9862</v>
      </c>
      <c r="G11">
        <v>11073</v>
      </c>
    </row>
    <row r="12" spans="1:16" x14ac:dyDescent="0.2">
      <c r="A12" t="s">
        <v>96</v>
      </c>
      <c r="B12" t="s">
        <v>203</v>
      </c>
      <c r="C12">
        <v>506</v>
      </c>
      <c r="D12">
        <v>1049</v>
      </c>
      <c r="E12">
        <v>726</v>
      </c>
      <c r="F12">
        <v>7465</v>
      </c>
      <c r="G12">
        <v>8347</v>
      </c>
    </row>
    <row r="13" spans="1:16" x14ac:dyDescent="0.2">
      <c r="A13" t="s">
        <v>98</v>
      </c>
      <c r="B13" t="s">
        <v>125</v>
      </c>
      <c r="C13">
        <v>495</v>
      </c>
      <c r="D13">
        <v>233</v>
      </c>
      <c r="E13">
        <v>231</v>
      </c>
      <c r="F13">
        <v>3260</v>
      </c>
      <c r="G13">
        <v>3541</v>
      </c>
    </row>
    <row r="14" spans="1:16" x14ac:dyDescent="0.2">
      <c r="A14" t="s">
        <v>100</v>
      </c>
      <c r="B14" t="s">
        <v>119</v>
      </c>
      <c r="C14">
        <v>433</v>
      </c>
      <c r="D14">
        <v>1093</v>
      </c>
      <c r="E14">
        <v>571</v>
      </c>
      <c r="F14">
        <v>9869</v>
      </c>
      <c r="G14">
        <v>10267</v>
      </c>
    </row>
    <row r="15" spans="1:16" x14ac:dyDescent="0.2">
      <c r="A15" t="s">
        <v>102</v>
      </c>
      <c r="B15" t="s">
        <v>204</v>
      </c>
      <c r="C15">
        <v>400</v>
      </c>
      <c r="D15">
        <v>306</v>
      </c>
      <c r="E15">
        <v>570</v>
      </c>
      <c r="F15">
        <v>4937</v>
      </c>
      <c r="G15">
        <v>6001</v>
      </c>
    </row>
    <row r="16" spans="1:16" x14ac:dyDescent="0.2">
      <c r="A16" t="s">
        <v>104</v>
      </c>
      <c r="B16" t="s">
        <v>205</v>
      </c>
      <c r="C16">
        <v>306</v>
      </c>
      <c r="D16">
        <v>426</v>
      </c>
      <c r="E16">
        <v>221</v>
      </c>
      <c r="F16">
        <v>2691</v>
      </c>
      <c r="G16">
        <v>3229</v>
      </c>
    </row>
    <row r="17" spans="1:7" x14ac:dyDescent="0.2">
      <c r="A17" t="s">
        <v>106</v>
      </c>
      <c r="B17" t="s">
        <v>206</v>
      </c>
      <c r="C17">
        <v>217</v>
      </c>
      <c r="D17">
        <v>126</v>
      </c>
      <c r="E17">
        <v>276</v>
      </c>
      <c r="F17">
        <v>1915</v>
      </c>
      <c r="G17">
        <v>2404</v>
      </c>
    </row>
    <row r="18" spans="1:7" x14ac:dyDescent="0.2">
      <c r="A18" t="s">
        <v>108</v>
      </c>
      <c r="B18" t="s">
        <v>207</v>
      </c>
      <c r="C18">
        <v>195</v>
      </c>
      <c r="D18">
        <v>199</v>
      </c>
      <c r="E18">
        <v>446</v>
      </c>
      <c r="F18">
        <v>5319</v>
      </c>
      <c r="G18">
        <v>5675</v>
      </c>
    </row>
    <row r="19" spans="1:7" x14ac:dyDescent="0.2">
      <c r="A19" t="s">
        <v>110</v>
      </c>
      <c r="B19" t="s">
        <v>208</v>
      </c>
      <c r="C19">
        <v>163</v>
      </c>
      <c r="D19">
        <v>105</v>
      </c>
      <c r="E19">
        <v>446</v>
      </c>
      <c r="F19">
        <v>1717</v>
      </c>
      <c r="G19">
        <v>1892</v>
      </c>
    </row>
    <row r="20" spans="1:7" x14ac:dyDescent="0.2">
      <c r="A20" t="s">
        <v>112</v>
      </c>
      <c r="B20" t="s">
        <v>113</v>
      </c>
      <c r="C20">
        <v>158</v>
      </c>
      <c r="D20">
        <v>230</v>
      </c>
      <c r="E20">
        <v>165</v>
      </c>
      <c r="F20">
        <v>3078</v>
      </c>
      <c r="G20">
        <v>3185</v>
      </c>
    </row>
    <row r="21" spans="1:7" x14ac:dyDescent="0.2">
      <c r="A21" t="s">
        <v>114</v>
      </c>
      <c r="B21" t="s">
        <v>209</v>
      </c>
      <c r="C21">
        <v>141</v>
      </c>
      <c r="D21">
        <v>0</v>
      </c>
      <c r="E21">
        <v>50</v>
      </c>
      <c r="F21">
        <v>612</v>
      </c>
      <c r="G21">
        <v>658</v>
      </c>
    </row>
    <row r="22" spans="1:7" x14ac:dyDescent="0.2">
      <c r="A22" t="s">
        <v>116</v>
      </c>
      <c r="B22" t="s">
        <v>210</v>
      </c>
      <c r="C22">
        <v>108</v>
      </c>
      <c r="D22">
        <v>256</v>
      </c>
      <c r="E22">
        <v>108</v>
      </c>
      <c r="F22">
        <v>2053</v>
      </c>
      <c r="G22">
        <v>2099</v>
      </c>
    </row>
    <row r="23" spans="1:7" x14ac:dyDescent="0.2">
      <c r="A23" t="s">
        <v>118</v>
      </c>
      <c r="B23" t="s">
        <v>211</v>
      </c>
      <c r="C23">
        <v>96</v>
      </c>
      <c r="D23">
        <v>289</v>
      </c>
      <c r="E23">
        <v>12</v>
      </c>
      <c r="F23">
        <v>1743</v>
      </c>
      <c r="G23">
        <v>1943</v>
      </c>
    </row>
    <row r="24" spans="1:7" x14ac:dyDescent="0.2">
      <c r="A24" t="s">
        <v>120</v>
      </c>
      <c r="B24" t="s">
        <v>212</v>
      </c>
      <c r="C24">
        <v>91</v>
      </c>
      <c r="D24">
        <v>108</v>
      </c>
      <c r="E24">
        <v>351</v>
      </c>
      <c r="F24">
        <v>1612</v>
      </c>
      <c r="G24">
        <v>1722</v>
      </c>
    </row>
    <row r="25" spans="1:7" x14ac:dyDescent="0.2">
      <c r="A25" t="s">
        <v>122</v>
      </c>
      <c r="B25" t="s">
        <v>213</v>
      </c>
      <c r="C25">
        <v>86</v>
      </c>
      <c r="D25">
        <v>0</v>
      </c>
      <c r="E25">
        <v>0</v>
      </c>
      <c r="F25">
        <v>93</v>
      </c>
      <c r="G25">
        <v>93</v>
      </c>
    </row>
    <row r="26" spans="1:7" x14ac:dyDescent="0.2">
      <c r="A26" t="s">
        <v>124</v>
      </c>
      <c r="B26" t="s">
        <v>214</v>
      </c>
      <c r="C26">
        <v>72</v>
      </c>
      <c r="D26">
        <v>0</v>
      </c>
      <c r="E26">
        <v>24</v>
      </c>
      <c r="F26">
        <v>389</v>
      </c>
      <c r="G26">
        <v>539</v>
      </c>
    </row>
    <row r="27" spans="1:7" x14ac:dyDescent="0.2">
      <c r="A27" t="s">
        <v>126</v>
      </c>
      <c r="B27" t="s">
        <v>215</v>
      </c>
      <c r="C27">
        <v>50</v>
      </c>
      <c r="D27">
        <v>0</v>
      </c>
      <c r="E27">
        <v>0</v>
      </c>
      <c r="F27">
        <v>150</v>
      </c>
      <c r="G27">
        <v>225</v>
      </c>
    </row>
    <row r="28" spans="1:7" x14ac:dyDescent="0.2">
      <c r="A28" t="s">
        <v>128</v>
      </c>
      <c r="B28" t="s">
        <v>216</v>
      </c>
      <c r="C28">
        <v>50</v>
      </c>
      <c r="D28">
        <v>0</v>
      </c>
      <c r="E28">
        <v>0</v>
      </c>
      <c r="F28">
        <v>51</v>
      </c>
      <c r="G28">
        <v>51</v>
      </c>
    </row>
    <row r="29" spans="1:7" x14ac:dyDescent="0.2">
      <c r="A29" t="s">
        <v>130</v>
      </c>
      <c r="B29" t="s">
        <v>217</v>
      </c>
      <c r="C29">
        <v>48</v>
      </c>
      <c r="D29">
        <v>48</v>
      </c>
      <c r="E29">
        <v>32</v>
      </c>
      <c r="F29">
        <v>468</v>
      </c>
      <c r="G29">
        <v>468</v>
      </c>
    </row>
    <row r="30" spans="1:7" x14ac:dyDescent="0.2">
      <c r="A30" t="s">
        <v>132</v>
      </c>
      <c r="B30" t="s">
        <v>218</v>
      </c>
      <c r="C30">
        <v>46</v>
      </c>
      <c r="D30">
        <v>80</v>
      </c>
      <c r="E30">
        <v>89</v>
      </c>
      <c r="F30">
        <v>711</v>
      </c>
      <c r="G30">
        <v>796</v>
      </c>
    </row>
    <row r="31" spans="1:7" x14ac:dyDescent="0.2">
      <c r="A31" t="s">
        <v>134</v>
      </c>
      <c r="B31" t="s">
        <v>155</v>
      </c>
      <c r="C31">
        <v>86</v>
      </c>
      <c r="D31">
        <v>328</v>
      </c>
      <c r="E31">
        <v>670</v>
      </c>
      <c r="F31">
        <v>6002</v>
      </c>
      <c r="G31">
        <v>6615</v>
      </c>
    </row>
    <row r="32" spans="1:7" x14ac:dyDescent="0.2">
      <c r="A32" s="18" t="s">
        <v>29</v>
      </c>
      <c r="B32" s="18" t="s">
        <v>156</v>
      </c>
      <c r="C32" s="18">
        <v>5548</v>
      </c>
      <c r="D32" s="18">
        <v>5796</v>
      </c>
      <c r="E32" s="18">
        <v>5600</v>
      </c>
      <c r="F32" s="18">
        <v>63997</v>
      </c>
      <c r="G32" s="18">
        <v>70823</v>
      </c>
    </row>
    <row r="33" spans="1:7" ht="22.5" customHeight="1" x14ac:dyDescent="0.2">
      <c r="A33" s="37" t="s">
        <v>56</v>
      </c>
      <c r="B33" s="37"/>
      <c r="C33" s="37"/>
      <c r="D33" s="37"/>
      <c r="E33" s="37"/>
      <c r="F33" s="37"/>
      <c r="G33" s="37"/>
    </row>
    <row r="34" spans="1:7" x14ac:dyDescent="0.2">
      <c r="A34" s="37" t="s">
        <v>57</v>
      </c>
      <c r="B34" s="37"/>
      <c r="C34" s="37"/>
      <c r="D34" s="37"/>
      <c r="E34" s="37"/>
      <c r="F34" s="37"/>
      <c r="G34" s="37"/>
    </row>
  </sheetData>
  <sheetProtection sheet="1"/>
  <mergeCells count="3">
    <mergeCell ref="B1:E1"/>
    <mergeCell ref="A33:G33"/>
    <mergeCell ref="A34:G34"/>
  </mergeCells>
  <hyperlinks>
    <hyperlink ref="A7" r:id="rId1" xr:uid="{00000000-0004-0000-0B00-000000000000}"/>
  </hyperlinks>
  <pageMargins left="0.7" right="0.7" top="0.75" bottom="0.75" header="0.3" footer="0.3"/>
  <pageSetup paperSize="9"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1"/>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220</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95</v>
      </c>
      <c r="B11" t="s">
        <v>222</v>
      </c>
      <c r="C11">
        <v>3579</v>
      </c>
      <c r="D11">
        <v>2905</v>
      </c>
      <c r="E11">
        <v>616</v>
      </c>
      <c r="F11">
        <v>20260</v>
      </c>
      <c r="G11">
        <v>21693</v>
      </c>
    </row>
    <row r="12" spans="1:16" x14ac:dyDescent="0.2">
      <c r="A12" s="37" t="s">
        <v>95</v>
      </c>
      <c r="B12" t="s">
        <v>223</v>
      </c>
      <c r="C12">
        <v>3228</v>
      </c>
      <c r="D12">
        <v>2648</v>
      </c>
      <c r="E12">
        <v>2646</v>
      </c>
      <c r="F12">
        <v>26610</v>
      </c>
      <c r="G12">
        <v>29031</v>
      </c>
    </row>
    <row r="13" spans="1:16" x14ac:dyDescent="0.2">
      <c r="A13" s="37" t="s">
        <v>95</v>
      </c>
      <c r="B13" t="s">
        <v>224</v>
      </c>
      <c r="C13">
        <v>2377</v>
      </c>
      <c r="D13">
        <v>2311</v>
      </c>
      <c r="E13">
        <v>1179</v>
      </c>
      <c r="F13">
        <v>27412</v>
      </c>
      <c r="G13">
        <v>29861</v>
      </c>
    </row>
    <row r="14" spans="1:16" x14ac:dyDescent="0.2">
      <c r="A14" s="37" t="s">
        <v>95</v>
      </c>
      <c r="B14" t="s">
        <v>225</v>
      </c>
      <c r="C14">
        <v>1292</v>
      </c>
      <c r="D14">
        <v>1023</v>
      </c>
      <c r="E14">
        <v>369</v>
      </c>
      <c r="F14">
        <v>9591</v>
      </c>
      <c r="G14">
        <v>10014</v>
      </c>
    </row>
    <row r="15" spans="1:16" x14ac:dyDescent="0.2">
      <c r="A15" s="37" t="s">
        <v>95</v>
      </c>
      <c r="B15" t="s">
        <v>226</v>
      </c>
      <c r="C15">
        <v>1131</v>
      </c>
      <c r="D15">
        <v>1473</v>
      </c>
      <c r="E15">
        <v>1331</v>
      </c>
      <c r="F15">
        <v>12634</v>
      </c>
      <c r="G15">
        <v>14119</v>
      </c>
    </row>
    <row r="16" spans="1:16" x14ac:dyDescent="0.2">
      <c r="A16" s="37" t="s">
        <v>95</v>
      </c>
      <c r="B16" t="s">
        <v>227</v>
      </c>
      <c r="C16">
        <v>1025</v>
      </c>
      <c r="D16">
        <v>1086</v>
      </c>
      <c r="E16">
        <v>1022</v>
      </c>
      <c r="F16">
        <v>7794</v>
      </c>
      <c r="G16">
        <v>8646</v>
      </c>
    </row>
    <row r="17" spans="1:7" x14ac:dyDescent="0.2">
      <c r="A17" s="37" t="s">
        <v>95</v>
      </c>
      <c r="B17" t="s">
        <v>155</v>
      </c>
      <c r="C17">
        <v>2354</v>
      </c>
      <c r="D17">
        <v>2407</v>
      </c>
      <c r="E17">
        <v>2341</v>
      </c>
      <c r="F17">
        <v>25630</v>
      </c>
      <c r="G17">
        <v>26981</v>
      </c>
    </row>
    <row r="18" spans="1:7" x14ac:dyDescent="0.2">
      <c r="A18" s="37" t="s">
        <v>95</v>
      </c>
      <c r="B18" t="s">
        <v>29</v>
      </c>
      <c r="C18">
        <v>14986</v>
      </c>
      <c r="D18">
        <v>13853</v>
      </c>
      <c r="E18">
        <v>9504</v>
      </c>
      <c r="F18">
        <v>129931</v>
      </c>
      <c r="G18">
        <v>140345</v>
      </c>
    </row>
    <row r="19" spans="1:7" x14ac:dyDescent="0.2">
      <c r="A19" s="37" t="s">
        <v>97</v>
      </c>
      <c r="B19" t="s">
        <v>228</v>
      </c>
      <c r="C19">
        <v>2217</v>
      </c>
      <c r="D19">
        <v>1747</v>
      </c>
      <c r="E19">
        <v>1944</v>
      </c>
      <c r="F19">
        <v>21478</v>
      </c>
      <c r="G19">
        <v>22913</v>
      </c>
    </row>
    <row r="20" spans="1:7" x14ac:dyDescent="0.2">
      <c r="A20" s="37" t="s">
        <v>97</v>
      </c>
      <c r="B20" t="s">
        <v>229</v>
      </c>
      <c r="C20">
        <v>1150</v>
      </c>
      <c r="D20">
        <v>1739</v>
      </c>
      <c r="E20">
        <v>1046</v>
      </c>
      <c r="F20">
        <v>19607</v>
      </c>
      <c r="G20">
        <v>21023</v>
      </c>
    </row>
    <row r="21" spans="1:7" x14ac:dyDescent="0.2">
      <c r="A21" s="37" t="s">
        <v>97</v>
      </c>
      <c r="B21" t="s">
        <v>230</v>
      </c>
      <c r="C21">
        <v>584</v>
      </c>
      <c r="D21">
        <v>521</v>
      </c>
      <c r="E21">
        <v>57</v>
      </c>
      <c r="F21">
        <v>5875</v>
      </c>
      <c r="G21">
        <v>6127</v>
      </c>
    </row>
    <row r="22" spans="1:7" x14ac:dyDescent="0.2">
      <c r="A22" s="37" t="s">
        <v>97</v>
      </c>
      <c r="B22" t="s">
        <v>231</v>
      </c>
      <c r="C22">
        <v>393</v>
      </c>
      <c r="D22">
        <v>896</v>
      </c>
      <c r="E22">
        <v>247</v>
      </c>
      <c r="F22">
        <v>3957</v>
      </c>
      <c r="G22">
        <v>4235</v>
      </c>
    </row>
    <row r="23" spans="1:7" x14ac:dyDescent="0.2">
      <c r="A23" s="37" t="s">
        <v>97</v>
      </c>
      <c r="B23" t="s">
        <v>155</v>
      </c>
      <c r="C23">
        <v>1719</v>
      </c>
      <c r="D23">
        <v>2403</v>
      </c>
      <c r="E23">
        <v>1790</v>
      </c>
      <c r="F23">
        <v>20026</v>
      </c>
      <c r="G23">
        <v>21315</v>
      </c>
    </row>
    <row r="24" spans="1:7" x14ac:dyDescent="0.2">
      <c r="A24" s="37" t="s">
        <v>97</v>
      </c>
      <c r="B24" t="s">
        <v>29</v>
      </c>
      <c r="C24">
        <v>6063</v>
      </c>
      <c r="D24">
        <v>7306</v>
      </c>
      <c r="E24">
        <v>5084</v>
      </c>
      <c r="F24">
        <v>70943</v>
      </c>
      <c r="G24">
        <v>75613</v>
      </c>
    </row>
    <row r="25" spans="1:7" x14ac:dyDescent="0.2">
      <c r="A25" s="37" t="s">
        <v>99</v>
      </c>
      <c r="B25" t="s">
        <v>232</v>
      </c>
      <c r="C25">
        <v>1658</v>
      </c>
      <c r="D25">
        <v>1054</v>
      </c>
      <c r="E25">
        <v>1238</v>
      </c>
      <c r="F25">
        <v>14191</v>
      </c>
      <c r="G25">
        <v>14561</v>
      </c>
    </row>
    <row r="26" spans="1:7" x14ac:dyDescent="0.2">
      <c r="A26" s="37" t="s">
        <v>99</v>
      </c>
      <c r="B26" t="s">
        <v>233</v>
      </c>
      <c r="C26">
        <v>1647</v>
      </c>
      <c r="D26">
        <v>1636</v>
      </c>
      <c r="E26">
        <v>2862</v>
      </c>
      <c r="F26">
        <v>13769</v>
      </c>
      <c r="G26">
        <v>15896</v>
      </c>
    </row>
    <row r="27" spans="1:7" x14ac:dyDescent="0.2">
      <c r="A27" s="37" t="s">
        <v>99</v>
      </c>
      <c r="B27" t="s">
        <v>234</v>
      </c>
      <c r="C27">
        <v>966</v>
      </c>
      <c r="D27">
        <v>909</v>
      </c>
      <c r="E27">
        <v>1701</v>
      </c>
      <c r="F27">
        <v>8681</v>
      </c>
      <c r="G27">
        <v>9300</v>
      </c>
    </row>
    <row r="28" spans="1:7" x14ac:dyDescent="0.2">
      <c r="A28" s="37" t="s">
        <v>99</v>
      </c>
      <c r="B28" t="s">
        <v>235</v>
      </c>
      <c r="C28">
        <v>402</v>
      </c>
      <c r="D28">
        <v>855</v>
      </c>
      <c r="E28">
        <v>658</v>
      </c>
      <c r="F28">
        <v>5990</v>
      </c>
      <c r="G28">
        <v>6811</v>
      </c>
    </row>
    <row r="29" spans="1:7" x14ac:dyDescent="0.2">
      <c r="A29" s="37" t="s">
        <v>99</v>
      </c>
      <c r="B29" t="s">
        <v>155</v>
      </c>
      <c r="C29">
        <v>1365</v>
      </c>
      <c r="D29">
        <v>5149</v>
      </c>
      <c r="E29">
        <v>3099</v>
      </c>
      <c r="F29">
        <v>38485</v>
      </c>
      <c r="G29">
        <v>41677</v>
      </c>
    </row>
    <row r="30" spans="1:7" x14ac:dyDescent="0.2">
      <c r="A30" s="37" t="s">
        <v>99</v>
      </c>
      <c r="B30" t="s">
        <v>29</v>
      </c>
      <c r="C30">
        <v>6038</v>
      </c>
      <c r="D30">
        <v>9603</v>
      </c>
      <c r="E30">
        <v>9558</v>
      </c>
      <c r="F30">
        <v>81116</v>
      </c>
      <c r="G30">
        <v>88245</v>
      </c>
    </row>
    <row r="31" spans="1:7" x14ac:dyDescent="0.2">
      <c r="A31" s="37" t="s">
        <v>101</v>
      </c>
      <c r="B31" t="s">
        <v>236</v>
      </c>
      <c r="C31">
        <v>2879</v>
      </c>
      <c r="D31">
        <v>1540</v>
      </c>
      <c r="E31">
        <v>956</v>
      </c>
      <c r="F31">
        <v>15186</v>
      </c>
      <c r="G31">
        <v>16481</v>
      </c>
    </row>
    <row r="32" spans="1:7" x14ac:dyDescent="0.2">
      <c r="A32" s="37" t="s">
        <v>101</v>
      </c>
      <c r="B32" t="s">
        <v>237</v>
      </c>
      <c r="C32">
        <v>1481</v>
      </c>
      <c r="D32">
        <v>959</v>
      </c>
      <c r="E32">
        <v>473</v>
      </c>
      <c r="F32">
        <v>8428</v>
      </c>
      <c r="G32">
        <v>9077</v>
      </c>
    </row>
    <row r="33" spans="1:7" x14ac:dyDescent="0.2">
      <c r="A33" s="37" t="s">
        <v>101</v>
      </c>
      <c r="B33" t="s">
        <v>238</v>
      </c>
      <c r="C33">
        <v>430</v>
      </c>
      <c r="D33">
        <v>702</v>
      </c>
      <c r="E33">
        <v>560</v>
      </c>
      <c r="F33">
        <v>8320</v>
      </c>
      <c r="G33">
        <v>8493</v>
      </c>
    </row>
    <row r="34" spans="1:7" x14ac:dyDescent="0.2">
      <c r="A34" s="37" t="s">
        <v>101</v>
      </c>
      <c r="B34" t="s">
        <v>239</v>
      </c>
      <c r="C34">
        <v>401</v>
      </c>
      <c r="D34">
        <v>502</v>
      </c>
      <c r="E34">
        <v>0</v>
      </c>
      <c r="F34">
        <v>2044</v>
      </c>
      <c r="G34">
        <v>2044</v>
      </c>
    </row>
    <row r="35" spans="1:7" x14ac:dyDescent="0.2">
      <c r="A35" s="37" t="s">
        <v>101</v>
      </c>
      <c r="B35" t="s">
        <v>155</v>
      </c>
      <c r="C35">
        <v>449</v>
      </c>
      <c r="D35">
        <v>279</v>
      </c>
      <c r="E35">
        <v>275</v>
      </c>
      <c r="F35">
        <v>4226</v>
      </c>
      <c r="G35">
        <v>4458</v>
      </c>
    </row>
    <row r="36" spans="1:7" x14ac:dyDescent="0.2">
      <c r="A36" s="37" t="s">
        <v>101</v>
      </c>
      <c r="B36" t="s">
        <v>29</v>
      </c>
      <c r="C36">
        <v>5640</v>
      </c>
      <c r="D36">
        <v>3982</v>
      </c>
      <c r="E36">
        <v>2264</v>
      </c>
      <c r="F36">
        <v>38204</v>
      </c>
      <c r="G36">
        <v>40553</v>
      </c>
    </row>
    <row r="37" spans="1:7" x14ac:dyDescent="0.2">
      <c r="A37" s="37" t="s">
        <v>103</v>
      </c>
      <c r="B37" t="s">
        <v>240</v>
      </c>
      <c r="C37">
        <v>2623</v>
      </c>
      <c r="D37">
        <v>1948</v>
      </c>
      <c r="E37">
        <v>2275</v>
      </c>
      <c r="F37">
        <v>23529</v>
      </c>
      <c r="G37">
        <v>25242</v>
      </c>
    </row>
    <row r="38" spans="1:7" x14ac:dyDescent="0.2">
      <c r="A38" s="37" t="s">
        <v>103</v>
      </c>
      <c r="B38" t="s">
        <v>241</v>
      </c>
      <c r="C38">
        <v>1113</v>
      </c>
      <c r="D38">
        <v>1377</v>
      </c>
      <c r="E38">
        <v>940</v>
      </c>
      <c r="F38">
        <v>5479</v>
      </c>
      <c r="G38">
        <v>6057</v>
      </c>
    </row>
    <row r="39" spans="1:7" x14ac:dyDescent="0.2">
      <c r="A39" s="37" t="s">
        <v>103</v>
      </c>
      <c r="B39" t="s">
        <v>242</v>
      </c>
      <c r="C39">
        <v>745</v>
      </c>
      <c r="D39">
        <v>703</v>
      </c>
      <c r="E39">
        <v>750</v>
      </c>
      <c r="F39">
        <v>8604</v>
      </c>
      <c r="G39">
        <v>9301</v>
      </c>
    </row>
    <row r="40" spans="1:7" x14ac:dyDescent="0.2">
      <c r="A40" s="37" t="s">
        <v>103</v>
      </c>
      <c r="B40" t="s">
        <v>243</v>
      </c>
      <c r="C40">
        <v>699</v>
      </c>
      <c r="D40">
        <v>404</v>
      </c>
      <c r="E40">
        <v>270</v>
      </c>
      <c r="F40">
        <v>7460</v>
      </c>
      <c r="G40">
        <v>7933</v>
      </c>
    </row>
    <row r="41" spans="1:7" x14ac:dyDescent="0.2">
      <c r="A41" s="37" t="s">
        <v>103</v>
      </c>
      <c r="B41" t="s">
        <v>155</v>
      </c>
      <c r="C41">
        <v>34</v>
      </c>
      <c r="D41">
        <v>25</v>
      </c>
      <c r="E41">
        <v>15</v>
      </c>
      <c r="F41">
        <v>192</v>
      </c>
      <c r="G41">
        <v>204</v>
      </c>
    </row>
    <row r="42" spans="1:7" x14ac:dyDescent="0.2">
      <c r="A42" s="37" t="s">
        <v>103</v>
      </c>
      <c r="B42" t="s">
        <v>29</v>
      </c>
      <c r="C42">
        <v>5214</v>
      </c>
      <c r="D42">
        <v>4457</v>
      </c>
      <c r="E42">
        <v>4250</v>
      </c>
      <c r="F42">
        <v>45264</v>
      </c>
      <c r="G42">
        <v>48737</v>
      </c>
    </row>
    <row r="43" spans="1:7" x14ac:dyDescent="0.2">
      <c r="A43" s="37" t="s">
        <v>105</v>
      </c>
      <c r="B43" t="s">
        <v>244</v>
      </c>
      <c r="C43">
        <v>1458</v>
      </c>
      <c r="D43">
        <v>2115</v>
      </c>
      <c r="E43">
        <v>4006</v>
      </c>
      <c r="F43">
        <v>30525</v>
      </c>
      <c r="G43">
        <v>33262</v>
      </c>
    </row>
    <row r="44" spans="1:7" x14ac:dyDescent="0.2">
      <c r="A44" s="37" t="s">
        <v>105</v>
      </c>
      <c r="B44" t="s">
        <v>245</v>
      </c>
      <c r="C44">
        <v>1137</v>
      </c>
      <c r="D44">
        <v>817</v>
      </c>
      <c r="E44">
        <v>0</v>
      </c>
      <c r="F44">
        <v>4144</v>
      </c>
      <c r="G44">
        <v>4144</v>
      </c>
    </row>
    <row r="45" spans="1:7" x14ac:dyDescent="0.2">
      <c r="A45" s="37" t="s">
        <v>105</v>
      </c>
      <c r="B45" t="s">
        <v>246</v>
      </c>
      <c r="C45">
        <v>836</v>
      </c>
      <c r="D45">
        <v>1430</v>
      </c>
      <c r="E45">
        <v>1455</v>
      </c>
      <c r="F45">
        <v>14311</v>
      </c>
      <c r="G45">
        <v>16754</v>
      </c>
    </row>
    <row r="46" spans="1:7" x14ac:dyDescent="0.2">
      <c r="A46" s="37" t="s">
        <v>105</v>
      </c>
      <c r="B46" t="s">
        <v>247</v>
      </c>
      <c r="C46">
        <v>704</v>
      </c>
      <c r="D46">
        <v>433</v>
      </c>
      <c r="E46">
        <v>1302</v>
      </c>
      <c r="F46">
        <v>6825</v>
      </c>
      <c r="G46">
        <v>7976</v>
      </c>
    </row>
    <row r="47" spans="1:7" x14ac:dyDescent="0.2">
      <c r="A47" s="37" t="s">
        <v>105</v>
      </c>
      <c r="B47" t="s">
        <v>155</v>
      </c>
      <c r="C47">
        <v>729</v>
      </c>
      <c r="D47">
        <v>447</v>
      </c>
      <c r="E47">
        <v>0</v>
      </c>
      <c r="F47">
        <v>2365</v>
      </c>
      <c r="G47">
        <v>2365</v>
      </c>
    </row>
    <row r="48" spans="1:7" x14ac:dyDescent="0.2">
      <c r="A48" s="37" t="s">
        <v>105</v>
      </c>
      <c r="B48" t="s">
        <v>29</v>
      </c>
      <c r="C48">
        <v>4864</v>
      </c>
      <c r="D48">
        <v>5242</v>
      </c>
      <c r="E48">
        <v>6763</v>
      </c>
      <c r="F48">
        <v>58170</v>
      </c>
      <c r="G48">
        <v>64501</v>
      </c>
    </row>
    <row r="49" spans="1:7" x14ac:dyDescent="0.2">
      <c r="A49" s="37" t="s">
        <v>107</v>
      </c>
      <c r="B49" t="s">
        <v>248</v>
      </c>
      <c r="C49">
        <v>1322</v>
      </c>
      <c r="D49">
        <v>1537</v>
      </c>
      <c r="E49">
        <v>1524</v>
      </c>
      <c r="F49">
        <v>14006</v>
      </c>
      <c r="G49">
        <v>15794</v>
      </c>
    </row>
    <row r="50" spans="1:7" x14ac:dyDescent="0.2">
      <c r="A50" s="37" t="s">
        <v>107</v>
      </c>
      <c r="B50" t="s">
        <v>249</v>
      </c>
      <c r="C50">
        <v>858</v>
      </c>
      <c r="D50">
        <v>683</v>
      </c>
      <c r="E50">
        <v>271</v>
      </c>
      <c r="F50">
        <v>10045</v>
      </c>
      <c r="G50">
        <v>10517</v>
      </c>
    </row>
    <row r="51" spans="1:7" x14ac:dyDescent="0.2">
      <c r="A51" s="37" t="s">
        <v>107</v>
      </c>
      <c r="B51" t="s">
        <v>250</v>
      </c>
      <c r="C51">
        <v>563</v>
      </c>
      <c r="D51">
        <v>710</v>
      </c>
      <c r="E51">
        <v>133</v>
      </c>
      <c r="F51">
        <v>5338</v>
      </c>
      <c r="G51">
        <v>5745</v>
      </c>
    </row>
    <row r="52" spans="1:7" x14ac:dyDescent="0.2">
      <c r="A52" s="37" t="s">
        <v>107</v>
      </c>
      <c r="B52" t="s">
        <v>251</v>
      </c>
      <c r="C52">
        <v>434</v>
      </c>
      <c r="D52">
        <v>390</v>
      </c>
      <c r="E52">
        <v>449</v>
      </c>
      <c r="F52">
        <v>9822</v>
      </c>
      <c r="G52">
        <v>11204</v>
      </c>
    </row>
    <row r="53" spans="1:7" x14ac:dyDescent="0.2">
      <c r="A53" s="37" t="s">
        <v>107</v>
      </c>
      <c r="B53" t="s">
        <v>252</v>
      </c>
      <c r="C53">
        <v>378</v>
      </c>
      <c r="D53">
        <v>444</v>
      </c>
      <c r="E53">
        <v>503</v>
      </c>
      <c r="F53">
        <v>10047</v>
      </c>
      <c r="G53">
        <v>10562</v>
      </c>
    </row>
    <row r="54" spans="1:7" x14ac:dyDescent="0.2">
      <c r="A54" s="37" t="s">
        <v>107</v>
      </c>
      <c r="B54" t="s">
        <v>253</v>
      </c>
      <c r="C54">
        <v>361</v>
      </c>
      <c r="D54">
        <v>521</v>
      </c>
      <c r="E54">
        <v>308</v>
      </c>
      <c r="F54">
        <v>7418</v>
      </c>
      <c r="G54">
        <v>7900</v>
      </c>
    </row>
    <row r="55" spans="1:7" x14ac:dyDescent="0.2">
      <c r="A55" s="37" t="s">
        <v>107</v>
      </c>
      <c r="B55" t="s">
        <v>155</v>
      </c>
      <c r="C55">
        <v>542</v>
      </c>
      <c r="D55">
        <v>674</v>
      </c>
      <c r="E55">
        <v>1640</v>
      </c>
      <c r="F55">
        <v>12571</v>
      </c>
      <c r="G55">
        <v>14470</v>
      </c>
    </row>
    <row r="56" spans="1:7" x14ac:dyDescent="0.2">
      <c r="A56" s="37" t="s">
        <v>107</v>
      </c>
      <c r="B56" t="s">
        <v>29</v>
      </c>
      <c r="C56">
        <v>4458</v>
      </c>
      <c r="D56">
        <v>4959</v>
      </c>
      <c r="E56">
        <v>4828</v>
      </c>
      <c r="F56">
        <v>69247</v>
      </c>
      <c r="G56">
        <v>76192</v>
      </c>
    </row>
    <row r="57" spans="1:7" x14ac:dyDescent="0.2">
      <c r="A57" s="37" t="s">
        <v>109</v>
      </c>
      <c r="B57" t="s">
        <v>254</v>
      </c>
      <c r="C57">
        <v>1341</v>
      </c>
      <c r="D57">
        <v>1813</v>
      </c>
      <c r="E57">
        <v>1570</v>
      </c>
      <c r="F57">
        <v>15232</v>
      </c>
      <c r="G57">
        <v>17110</v>
      </c>
    </row>
    <row r="58" spans="1:7" x14ac:dyDescent="0.2">
      <c r="A58" s="37" t="s">
        <v>109</v>
      </c>
      <c r="B58" t="s">
        <v>255</v>
      </c>
      <c r="C58">
        <v>1064</v>
      </c>
      <c r="D58">
        <v>972</v>
      </c>
      <c r="E58">
        <v>0</v>
      </c>
      <c r="F58">
        <v>8838</v>
      </c>
      <c r="G58">
        <v>8838</v>
      </c>
    </row>
    <row r="59" spans="1:7" x14ac:dyDescent="0.2">
      <c r="A59" s="37" t="s">
        <v>109</v>
      </c>
      <c r="B59" t="s">
        <v>256</v>
      </c>
      <c r="C59">
        <v>1039</v>
      </c>
      <c r="D59">
        <v>1193</v>
      </c>
      <c r="E59">
        <v>953</v>
      </c>
      <c r="F59">
        <v>12759</v>
      </c>
      <c r="G59">
        <v>13561</v>
      </c>
    </row>
    <row r="60" spans="1:7" x14ac:dyDescent="0.2">
      <c r="A60" s="37" t="s">
        <v>109</v>
      </c>
      <c r="B60" t="s">
        <v>155</v>
      </c>
      <c r="C60">
        <v>277</v>
      </c>
      <c r="D60">
        <v>300</v>
      </c>
      <c r="E60">
        <v>1709</v>
      </c>
      <c r="F60">
        <v>7266</v>
      </c>
      <c r="G60">
        <v>9021</v>
      </c>
    </row>
    <row r="61" spans="1:7" x14ac:dyDescent="0.2">
      <c r="A61" s="37" t="s">
        <v>109</v>
      </c>
      <c r="B61" t="s">
        <v>29</v>
      </c>
      <c r="C61">
        <v>3721</v>
      </c>
      <c r="D61">
        <v>4278</v>
      </c>
      <c r="E61">
        <v>4232</v>
      </c>
      <c r="F61">
        <v>44095</v>
      </c>
      <c r="G61">
        <v>48530</v>
      </c>
    </row>
    <row r="62" spans="1:7" x14ac:dyDescent="0.2">
      <c r="A62" s="37" t="s">
        <v>111</v>
      </c>
      <c r="B62" t="s">
        <v>257</v>
      </c>
      <c r="C62">
        <v>3290</v>
      </c>
      <c r="D62">
        <v>3516</v>
      </c>
      <c r="E62">
        <v>1077</v>
      </c>
      <c r="F62">
        <v>30884</v>
      </c>
      <c r="G62">
        <v>31308</v>
      </c>
    </row>
    <row r="63" spans="1:7" x14ac:dyDescent="0.2">
      <c r="A63" s="37" t="s">
        <v>111</v>
      </c>
      <c r="B63" t="s">
        <v>155</v>
      </c>
      <c r="C63">
        <v>60</v>
      </c>
      <c r="D63">
        <v>0</v>
      </c>
      <c r="E63">
        <v>1178</v>
      </c>
      <c r="F63">
        <v>13203</v>
      </c>
      <c r="G63">
        <v>18230</v>
      </c>
    </row>
    <row r="64" spans="1:7" x14ac:dyDescent="0.2">
      <c r="A64" s="37" t="s">
        <v>111</v>
      </c>
      <c r="B64" t="s">
        <v>29</v>
      </c>
      <c r="C64">
        <v>3350</v>
      </c>
      <c r="D64">
        <v>3516</v>
      </c>
      <c r="E64">
        <v>2255</v>
      </c>
      <c r="F64">
        <v>44087</v>
      </c>
      <c r="G64">
        <v>49538</v>
      </c>
    </row>
    <row r="65" spans="1:7" x14ac:dyDescent="0.2">
      <c r="A65" s="37" t="s">
        <v>113</v>
      </c>
      <c r="B65" t="s">
        <v>258</v>
      </c>
      <c r="C65">
        <v>1226</v>
      </c>
      <c r="D65">
        <v>948</v>
      </c>
      <c r="E65">
        <v>703</v>
      </c>
      <c r="F65">
        <v>11042</v>
      </c>
      <c r="G65">
        <v>11524</v>
      </c>
    </row>
    <row r="66" spans="1:7" x14ac:dyDescent="0.2">
      <c r="A66" s="37" t="s">
        <v>113</v>
      </c>
      <c r="B66" t="s">
        <v>259</v>
      </c>
      <c r="C66">
        <v>647</v>
      </c>
      <c r="D66">
        <v>978</v>
      </c>
      <c r="E66">
        <v>56</v>
      </c>
      <c r="F66">
        <v>5153</v>
      </c>
      <c r="G66">
        <v>5242</v>
      </c>
    </row>
    <row r="67" spans="1:7" x14ac:dyDescent="0.2">
      <c r="A67" s="37" t="s">
        <v>113</v>
      </c>
      <c r="B67" t="s">
        <v>260</v>
      </c>
      <c r="C67">
        <v>333</v>
      </c>
      <c r="D67">
        <v>202</v>
      </c>
      <c r="E67">
        <v>13</v>
      </c>
      <c r="F67">
        <v>2141</v>
      </c>
      <c r="G67">
        <v>2227</v>
      </c>
    </row>
    <row r="68" spans="1:7" x14ac:dyDescent="0.2">
      <c r="A68" s="37" t="s">
        <v>113</v>
      </c>
      <c r="B68" t="s">
        <v>261</v>
      </c>
      <c r="C68">
        <v>251</v>
      </c>
      <c r="D68">
        <v>366</v>
      </c>
      <c r="E68">
        <v>330</v>
      </c>
      <c r="F68">
        <v>3178</v>
      </c>
      <c r="G68">
        <v>3261</v>
      </c>
    </row>
    <row r="69" spans="1:7" x14ac:dyDescent="0.2">
      <c r="A69" s="37" t="s">
        <v>113</v>
      </c>
      <c r="B69" t="s">
        <v>262</v>
      </c>
      <c r="C69">
        <v>232</v>
      </c>
      <c r="D69">
        <v>222</v>
      </c>
      <c r="E69">
        <v>162</v>
      </c>
      <c r="F69">
        <v>2320</v>
      </c>
      <c r="G69">
        <v>2373</v>
      </c>
    </row>
    <row r="70" spans="1:7" x14ac:dyDescent="0.2">
      <c r="A70" s="37" t="s">
        <v>113</v>
      </c>
      <c r="B70" t="s">
        <v>155</v>
      </c>
      <c r="C70">
        <v>231</v>
      </c>
      <c r="D70">
        <v>290</v>
      </c>
      <c r="E70">
        <v>81</v>
      </c>
      <c r="F70">
        <v>2833</v>
      </c>
      <c r="G70">
        <v>2939</v>
      </c>
    </row>
    <row r="71" spans="1:7" x14ac:dyDescent="0.2">
      <c r="A71" s="37" t="s">
        <v>113</v>
      </c>
      <c r="B71" t="s">
        <v>29</v>
      </c>
      <c r="C71">
        <v>2920</v>
      </c>
      <c r="D71">
        <v>3006</v>
      </c>
      <c r="E71">
        <v>1345</v>
      </c>
      <c r="F71">
        <v>26667</v>
      </c>
      <c r="G71">
        <v>27566</v>
      </c>
    </row>
    <row r="72" spans="1:7" x14ac:dyDescent="0.2">
      <c r="A72" s="37" t="s">
        <v>115</v>
      </c>
      <c r="B72" t="s">
        <v>263</v>
      </c>
      <c r="C72">
        <v>811</v>
      </c>
      <c r="D72">
        <v>96</v>
      </c>
      <c r="E72">
        <v>0</v>
      </c>
      <c r="F72">
        <v>2285</v>
      </c>
      <c r="G72">
        <v>2285</v>
      </c>
    </row>
    <row r="73" spans="1:7" x14ac:dyDescent="0.2">
      <c r="A73" s="37" t="s">
        <v>115</v>
      </c>
      <c r="B73" t="s">
        <v>264</v>
      </c>
      <c r="C73">
        <v>807</v>
      </c>
      <c r="D73">
        <v>41</v>
      </c>
      <c r="E73">
        <v>580</v>
      </c>
      <c r="F73">
        <v>3104</v>
      </c>
      <c r="G73">
        <v>3294</v>
      </c>
    </row>
    <row r="74" spans="1:7" x14ac:dyDescent="0.2">
      <c r="A74" s="37" t="s">
        <v>115</v>
      </c>
      <c r="B74" t="s">
        <v>265</v>
      </c>
      <c r="C74">
        <v>209</v>
      </c>
      <c r="D74">
        <v>142</v>
      </c>
      <c r="E74">
        <v>22</v>
      </c>
      <c r="F74">
        <v>1230</v>
      </c>
      <c r="G74">
        <v>1239</v>
      </c>
    </row>
    <row r="75" spans="1:7" x14ac:dyDescent="0.2">
      <c r="A75" s="37" t="s">
        <v>115</v>
      </c>
      <c r="B75" t="s">
        <v>155</v>
      </c>
      <c r="C75">
        <v>926</v>
      </c>
      <c r="D75">
        <v>983</v>
      </c>
      <c r="E75">
        <v>1820</v>
      </c>
      <c r="F75">
        <v>16456</v>
      </c>
      <c r="G75">
        <v>17568</v>
      </c>
    </row>
    <row r="76" spans="1:7" x14ac:dyDescent="0.2">
      <c r="A76" s="37" t="s">
        <v>115</v>
      </c>
      <c r="B76" t="s">
        <v>29</v>
      </c>
      <c r="C76">
        <v>2753</v>
      </c>
      <c r="D76">
        <v>1262</v>
      </c>
      <c r="E76">
        <v>2422</v>
      </c>
      <c r="F76">
        <v>23075</v>
      </c>
      <c r="G76">
        <v>24386</v>
      </c>
    </row>
    <row r="77" spans="1:7" x14ac:dyDescent="0.2">
      <c r="A77" s="37" t="s">
        <v>117</v>
      </c>
      <c r="B77" t="s">
        <v>266</v>
      </c>
      <c r="C77">
        <v>1613</v>
      </c>
      <c r="D77">
        <v>863</v>
      </c>
      <c r="E77">
        <v>1635</v>
      </c>
      <c r="F77">
        <v>12123</v>
      </c>
      <c r="G77">
        <v>13084</v>
      </c>
    </row>
    <row r="78" spans="1:7" x14ac:dyDescent="0.2">
      <c r="A78" s="37" t="s">
        <v>117</v>
      </c>
      <c r="B78" t="s">
        <v>267</v>
      </c>
      <c r="C78">
        <v>1070</v>
      </c>
      <c r="D78">
        <v>636</v>
      </c>
      <c r="E78">
        <v>1561</v>
      </c>
      <c r="F78">
        <v>10171</v>
      </c>
      <c r="G78">
        <v>11306</v>
      </c>
    </row>
    <row r="79" spans="1:7" x14ac:dyDescent="0.2">
      <c r="A79" s="37" t="s">
        <v>117</v>
      </c>
      <c r="B79" t="s">
        <v>29</v>
      </c>
      <c r="C79">
        <v>2683</v>
      </c>
      <c r="D79">
        <v>1499</v>
      </c>
      <c r="E79">
        <v>3196</v>
      </c>
      <c r="F79">
        <v>22294</v>
      </c>
      <c r="G79">
        <v>24390</v>
      </c>
    </row>
    <row r="80" spans="1:7" x14ac:dyDescent="0.2">
      <c r="A80" s="37" t="s">
        <v>119</v>
      </c>
      <c r="B80" t="s">
        <v>268</v>
      </c>
      <c r="C80">
        <v>191</v>
      </c>
      <c r="D80">
        <v>334</v>
      </c>
      <c r="E80">
        <v>84</v>
      </c>
      <c r="F80">
        <v>1342</v>
      </c>
      <c r="G80">
        <v>1380</v>
      </c>
    </row>
    <row r="81" spans="1:7" x14ac:dyDescent="0.2">
      <c r="A81" s="37" t="s">
        <v>119</v>
      </c>
      <c r="B81" t="s">
        <v>269</v>
      </c>
      <c r="C81">
        <v>179</v>
      </c>
      <c r="D81">
        <v>273</v>
      </c>
      <c r="E81">
        <v>25</v>
      </c>
      <c r="F81">
        <v>1758</v>
      </c>
      <c r="G81">
        <v>2000</v>
      </c>
    </row>
    <row r="82" spans="1:7" x14ac:dyDescent="0.2">
      <c r="A82" s="37" t="s">
        <v>119</v>
      </c>
      <c r="B82" t="s">
        <v>155</v>
      </c>
      <c r="C82">
        <v>2137</v>
      </c>
      <c r="D82">
        <v>1253</v>
      </c>
      <c r="E82">
        <v>697</v>
      </c>
      <c r="F82">
        <v>11482</v>
      </c>
      <c r="G82">
        <v>12341</v>
      </c>
    </row>
    <row r="83" spans="1:7" x14ac:dyDescent="0.2">
      <c r="A83" s="37" t="s">
        <v>119</v>
      </c>
      <c r="B83" t="s">
        <v>29</v>
      </c>
      <c r="C83">
        <v>2507</v>
      </c>
      <c r="D83">
        <v>1860</v>
      </c>
      <c r="E83">
        <v>806</v>
      </c>
      <c r="F83">
        <v>14582</v>
      </c>
      <c r="G83">
        <v>15721</v>
      </c>
    </row>
    <row r="84" spans="1:7" x14ac:dyDescent="0.2">
      <c r="A84" s="37" t="s">
        <v>121</v>
      </c>
      <c r="B84" t="s">
        <v>270</v>
      </c>
      <c r="C84">
        <v>2049</v>
      </c>
      <c r="D84">
        <v>899</v>
      </c>
      <c r="E84">
        <v>1023</v>
      </c>
      <c r="F84">
        <v>14172</v>
      </c>
      <c r="G84">
        <v>15095</v>
      </c>
    </row>
    <row r="85" spans="1:7" x14ac:dyDescent="0.2">
      <c r="A85" s="37" t="s">
        <v>121</v>
      </c>
      <c r="B85" t="s">
        <v>155</v>
      </c>
      <c r="C85">
        <v>215</v>
      </c>
      <c r="D85">
        <v>350</v>
      </c>
      <c r="E85">
        <v>384</v>
      </c>
      <c r="F85">
        <v>5934</v>
      </c>
      <c r="G85">
        <v>6078</v>
      </c>
    </row>
    <row r="86" spans="1:7" x14ac:dyDescent="0.2">
      <c r="A86" s="37" t="s">
        <v>121</v>
      </c>
      <c r="B86" t="s">
        <v>29</v>
      </c>
      <c r="C86">
        <v>2264</v>
      </c>
      <c r="D86">
        <v>1249</v>
      </c>
      <c r="E86">
        <v>1407</v>
      </c>
      <c r="F86">
        <v>20106</v>
      </c>
      <c r="G86">
        <v>21173</v>
      </c>
    </row>
    <row r="87" spans="1:7" x14ac:dyDescent="0.2">
      <c r="A87" s="37" t="s">
        <v>123</v>
      </c>
      <c r="B87" t="s">
        <v>271</v>
      </c>
      <c r="C87">
        <v>1541</v>
      </c>
      <c r="D87">
        <v>1181</v>
      </c>
      <c r="E87">
        <v>1418</v>
      </c>
      <c r="F87">
        <v>13668</v>
      </c>
      <c r="G87">
        <v>14881</v>
      </c>
    </row>
    <row r="88" spans="1:7" x14ac:dyDescent="0.2">
      <c r="A88" s="37" t="s">
        <v>123</v>
      </c>
      <c r="B88" t="s">
        <v>29</v>
      </c>
      <c r="C88">
        <v>1541</v>
      </c>
      <c r="D88">
        <v>1181</v>
      </c>
      <c r="E88">
        <v>1418</v>
      </c>
      <c r="F88">
        <v>13668</v>
      </c>
      <c r="G88">
        <v>14881</v>
      </c>
    </row>
    <row r="89" spans="1:7" x14ac:dyDescent="0.2">
      <c r="A89" s="37" t="s">
        <v>125</v>
      </c>
      <c r="B89" t="s">
        <v>272</v>
      </c>
      <c r="C89">
        <v>715</v>
      </c>
      <c r="D89">
        <v>393</v>
      </c>
      <c r="E89">
        <v>432</v>
      </c>
      <c r="F89">
        <v>6905</v>
      </c>
      <c r="G89">
        <v>7581</v>
      </c>
    </row>
    <row r="90" spans="1:7" x14ac:dyDescent="0.2">
      <c r="A90" s="37" t="s">
        <v>125</v>
      </c>
      <c r="B90" t="s">
        <v>273</v>
      </c>
      <c r="C90">
        <v>313</v>
      </c>
      <c r="D90">
        <v>208</v>
      </c>
      <c r="E90">
        <v>547</v>
      </c>
      <c r="F90">
        <v>1737</v>
      </c>
      <c r="G90">
        <v>1856</v>
      </c>
    </row>
    <row r="91" spans="1:7" x14ac:dyDescent="0.2">
      <c r="A91" s="37" t="s">
        <v>125</v>
      </c>
      <c r="B91" t="s">
        <v>274</v>
      </c>
      <c r="C91">
        <v>263</v>
      </c>
      <c r="D91">
        <v>99</v>
      </c>
      <c r="E91">
        <v>581</v>
      </c>
      <c r="F91">
        <v>4813</v>
      </c>
      <c r="G91">
        <v>5254</v>
      </c>
    </row>
    <row r="92" spans="1:7" x14ac:dyDescent="0.2">
      <c r="A92" s="37" t="s">
        <v>125</v>
      </c>
      <c r="B92" t="s">
        <v>275</v>
      </c>
      <c r="C92">
        <v>123</v>
      </c>
      <c r="D92">
        <v>146</v>
      </c>
      <c r="E92">
        <v>183</v>
      </c>
      <c r="F92">
        <v>1962</v>
      </c>
      <c r="G92">
        <v>2480</v>
      </c>
    </row>
    <row r="93" spans="1:7" x14ac:dyDescent="0.2">
      <c r="A93" s="37" t="s">
        <v>125</v>
      </c>
      <c r="B93" t="s">
        <v>155</v>
      </c>
      <c r="C93">
        <v>85</v>
      </c>
      <c r="D93">
        <v>59</v>
      </c>
      <c r="E93">
        <v>188</v>
      </c>
      <c r="F93">
        <v>764</v>
      </c>
      <c r="G93">
        <v>821</v>
      </c>
    </row>
    <row r="94" spans="1:7" x14ac:dyDescent="0.2">
      <c r="A94" s="37" t="s">
        <v>125</v>
      </c>
      <c r="B94" t="s">
        <v>29</v>
      </c>
      <c r="C94">
        <v>1499</v>
      </c>
      <c r="D94">
        <v>905</v>
      </c>
      <c r="E94">
        <v>1931</v>
      </c>
      <c r="F94">
        <v>16181</v>
      </c>
      <c r="G94">
        <v>17992</v>
      </c>
    </row>
    <row r="95" spans="1:7" x14ac:dyDescent="0.2">
      <c r="A95" s="37" t="s">
        <v>127</v>
      </c>
      <c r="B95" t="s">
        <v>276</v>
      </c>
      <c r="C95">
        <v>519</v>
      </c>
      <c r="D95">
        <v>933</v>
      </c>
      <c r="E95">
        <v>2022</v>
      </c>
      <c r="F95">
        <v>12445</v>
      </c>
      <c r="G95">
        <v>13281</v>
      </c>
    </row>
    <row r="96" spans="1:7" x14ac:dyDescent="0.2">
      <c r="A96" s="37" t="s">
        <v>127</v>
      </c>
      <c r="B96" t="s">
        <v>277</v>
      </c>
      <c r="C96">
        <v>441</v>
      </c>
      <c r="D96">
        <v>960</v>
      </c>
      <c r="E96">
        <v>278</v>
      </c>
      <c r="F96">
        <v>9837</v>
      </c>
      <c r="G96">
        <v>9887</v>
      </c>
    </row>
    <row r="97" spans="1:7" x14ac:dyDescent="0.2">
      <c r="A97" s="37" t="s">
        <v>127</v>
      </c>
      <c r="B97" t="s">
        <v>278</v>
      </c>
      <c r="C97">
        <v>223</v>
      </c>
      <c r="D97">
        <v>294</v>
      </c>
      <c r="E97">
        <v>1</v>
      </c>
      <c r="F97">
        <v>1213</v>
      </c>
      <c r="G97">
        <v>1222</v>
      </c>
    </row>
    <row r="98" spans="1:7" x14ac:dyDescent="0.2">
      <c r="A98" s="37" t="s">
        <v>127</v>
      </c>
      <c r="B98" t="s">
        <v>279</v>
      </c>
      <c r="C98">
        <v>109</v>
      </c>
      <c r="D98">
        <v>87</v>
      </c>
      <c r="E98">
        <v>11</v>
      </c>
      <c r="F98">
        <v>969</v>
      </c>
      <c r="G98">
        <v>1023</v>
      </c>
    </row>
    <row r="99" spans="1:7" x14ac:dyDescent="0.2">
      <c r="A99" s="37" t="s">
        <v>127</v>
      </c>
      <c r="B99" t="s">
        <v>280</v>
      </c>
      <c r="C99">
        <v>108</v>
      </c>
      <c r="D99">
        <v>475</v>
      </c>
      <c r="E99">
        <v>566</v>
      </c>
      <c r="F99">
        <v>5681</v>
      </c>
      <c r="G99">
        <v>5902</v>
      </c>
    </row>
    <row r="100" spans="1:7" x14ac:dyDescent="0.2">
      <c r="A100" s="37" t="s">
        <v>127</v>
      </c>
      <c r="B100" t="s">
        <v>155</v>
      </c>
      <c r="C100">
        <v>84</v>
      </c>
      <c r="D100">
        <v>337</v>
      </c>
      <c r="E100">
        <v>1004</v>
      </c>
      <c r="F100">
        <v>5304</v>
      </c>
      <c r="G100">
        <v>5965</v>
      </c>
    </row>
    <row r="101" spans="1:7" x14ac:dyDescent="0.2">
      <c r="A101" s="37" t="s">
        <v>127</v>
      </c>
      <c r="B101" t="s">
        <v>29</v>
      </c>
      <c r="C101">
        <v>1484</v>
      </c>
      <c r="D101">
        <v>3086</v>
      </c>
      <c r="E101">
        <v>3882</v>
      </c>
      <c r="F101">
        <v>35449</v>
      </c>
      <c r="G101">
        <v>37280</v>
      </c>
    </row>
    <row r="102" spans="1:7" x14ac:dyDescent="0.2">
      <c r="A102" s="37" t="s">
        <v>129</v>
      </c>
      <c r="B102" t="s">
        <v>281</v>
      </c>
      <c r="C102">
        <v>585</v>
      </c>
      <c r="D102">
        <v>0</v>
      </c>
      <c r="E102">
        <v>0</v>
      </c>
      <c r="F102">
        <v>6807</v>
      </c>
      <c r="G102">
        <v>6808</v>
      </c>
    </row>
    <row r="103" spans="1:7" x14ac:dyDescent="0.2">
      <c r="A103" s="37" t="s">
        <v>129</v>
      </c>
      <c r="B103" t="s">
        <v>155</v>
      </c>
      <c r="C103">
        <v>807</v>
      </c>
      <c r="D103">
        <v>749</v>
      </c>
      <c r="E103">
        <v>0</v>
      </c>
      <c r="F103">
        <v>1556</v>
      </c>
      <c r="G103">
        <v>1556</v>
      </c>
    </row>
    <row r="104" spans="1:7" x14ac:dyDescent="0.2">
      <c r="A104" s="37" t="s">
        <v>129</v>
      </c>
      <c r="B104" t="s">
        <v>29</v>
      </c>
      <c r="C104">
        <v>1392</v>
      </c>
      <c r="D104">
        <v>749</v>
      </c>
      <c r="E104">
        <v>0</v>
      </c>
      <c r="F104">
        <v>8363</v>
      </c>
      <c r="G104">
        <v>8364</v>
      </c>
    </row>
    <row r="105" spans="1:7" x14ac:dyDescent="0.2">
      <c r="A105" s="37" t="s">
        <v>131</v>
      </c>
      <c r="B105" t="s">
        <v>282</v>
      </c>
      <c r="C105">
        <v>301</v>
      </c>
      <c r="D105">
        <v>301</v>
      </c>
      <c r="E105">
        <v>800</v>
      </c>
      <c r="F105">
        <v>14713</v>
      </c>
      <c r="G105">
        <v>14713</v>
      </c>
    </row>
    <row r="106" spans="1:7" x14ac:dyDescent="0.2">
      <c r="A106" s="37" t="s">
        <v>131</v>
      </c>
      <c r="B106" t="s">
        <v>155</v>
      </c>
      <c r="C106">
        <v>701</v>
      </c>
      <c r="D106">
        <v>794</v>
      </c>
      <c r="E106">
        <v>0</v>
      </c>
      <c r="F106">
        <v>1707</v>
      </c>
      <c r="G106">
        <v>1707</v>
      </c>
    </row>
    <row r="107" spans="1:7" x14ac:dyDescent="0.2">
      <c r="A107" s="37" t="s">
        <v>131</v>
      </c>
      <c r="B107" t="s">
        <v>29</v>
      </c>
      <c r="C107">
        <v>1002</v>
      </c>
      <c r="D107">
        <v>1095</v>
      </c>
      <c r="E107">
        <v>800</v>
      </c>
      <c r="F107">
        <v>16420</v>
      </c>
      <c r="G107">
        <v>16420</v>
      </c>
    </row>
    <row r="108" spans="1:7" x14ac:dyDescent="0.2">
      <c r="A108" s="37" t="s">
        <v>133</v>
      </c>
      <c r="B108" t="s">
        <v>283</v>
      </c>
      <c r="C108">
        <v>209</v>
      </c>
      <c r="D108">
        <v>789</v>
      </c>
      <c r="E108">
        <v>640</v>
      </c>
      <c r="F108">
        <v>3948</v>
      </c>
      <c r="G108">
        <v>4612</v>
      </c>
    </row>
    <row r="109" spans="1:7" x14ac:dyDescent="0.2">
      <c r="A109" s="37" t="s">
        <v>133</v>
      </c>
      <c r="B109" t="s">
        <v>284</v>
      </c>
      <c r="C109">
        <v>206</v>
      </c>
      <c r="D109">
        <v>577</v>
      </c>
      <c r="E109">
        <v>196</v>
      </c>
      <c r="F109">
        <v>3111</v>
      </c>
      <c r="G109">
        <v>3449</v>
      </c>
    </row>
    <row r="110" spans="1:7" x14ac:dyDescent="0.2">
      <c r="A110" s="37" t="s">
        <v>133</v>
      </c>
      <c r="B110" t="s">
        <v>285</v>
      </c>
      <c r="C110">
        <v>202</v>
      </c>
      <c r="D110">
        <v>302</v>
      </c>
      <c r="E110">
        <v>469</v>
      </c>
      <c r="F110">
        <v>3751</v>
      </c>
      <c r="G110">
        <v>4054</v>
      </c>
    </row>
    <row r="111" spans="1:7" x14ac:dyDescent="0.2">
      <c r="A111" s="37" t="s">
        <v>133</v>
      </c>
      <c r="B111" t="s">
        <v>286</v>
      </c>
      <c r="C111">
        <v>85</v>
      </c>
      <c r="D111">
        <v>64</v>
      </c>
      <c r="E111">
        <v>15</v>
      </c>
      <c r="F111">
        <v>594</v>
      </c>
      <c r="G111">
        <v>645</v>
      </c>
    </row>
    <row r="112" spans="1:7" x14ac:dyDescent="0.2">
      <c r="A112" s="37" t="s">
        <v>133</v>
      </c>
      <c r="B112" t="s">
        <v>287</v>
      </c>
      <c r="C112">
        <v>78</v>
      </c>
      <c r="D112">
        <v>337</v>
      </c>
      <c r="E112">
        <v>279</v>
      </c>
      <c r="F112">
        <v>1768</v>
      </c>
      <c r="G112">
        <v>1989</v>
      </c>
    </row>
    <row r="113" spans="1:7" x14ac:dyDescent="0.2">
      <c r="A113" s="37" t="s">
        <v>133</v>
      </c>
      <c r="B113" t="s">
        <v>288</v>
      </c>
      <c r="C113">
        <v>74</v>
      </c>
      <c r="D113">
        <v>357</v>
      </c>
      <c r="E113">
        <v>28</v>
      </c>
      <c r="F113">
        <v>1494</v>
      </c>
      <c r="G113">
        <v>1550</v>
      </c>
    </row>
    <row r="114" spans="1:7" x14ac:dyDescent="0.2">
      <c r="A114" s="37" t="s">
        <v>133</v>
      </c>
      <c r="B114" t="s">
        <v>155</v>
      </c>
      <c r="C114">
        <v>131</v>
      </c>
      <c r="D114">
        <v>345</v>
      </c>
      <c r="E114">
        <v>162</v>
      </c>
      <c r="F114">
        <v>2848</v>
      </c>
      <c r="G114">
        <v>3059</v>
      </c>
    </row>
    <row r="115" spans="1:7" x14ac:dyDescent="0.2">
      <c r="A115" s="37" t="s">
        <v>133</v>
      </c>
      <c r="B115" t="s">
        <v>29</v>
      </c>
      <c r="C115">
        <v>985</v>
      </c>
      <c r="D115">
        <v>2771</v>
      </c>
      <c r="E115">
        <v>1789</v>
      </c>
      <c r="F115">
        <v>17514</v>
      </c>
      <c r="G115">
        <v>19358</v>
      </c>
    </row>
    <row r="116" spans="1:7" x14ac:dyDescent="0.2">
      <c r="A116" s="37" t="s">
        <v>135</v>
      </c>
      <c r="B116" t="s">
        <v>289</v>
      </c>
      <c r="C116">
        <v>462</v>
      </c>
      <c r="D116">
        <v>367</v>
      </c>
      <c r="E116">
        <v>31</v>
      </c>
      <c r="F116">
        <v>4079</v>
      </c>
      <c r="G116">
        <v>4238</v>
      </c>
    </row>
    <row r="117" spans="1:7" x14ac:dyDescent="0.2">
      <c r="A117" s="37" t="s">
        <v>135</v>
      </c>
      <c r="B117" t="s">
        <v>290</v>
      </c>
      <c r="C117">
        <v>349</v>
      </c>
      <c r="D117">
        <v>353</v>
      </c>
      <c r="E117">
        <v>83</v>
      </c>
      <c r="F117">
        <v>4150</v>
      </c>
      <c r="G117">
        <v>4220</v>
      </c>
    </row>
    <row r="118" spans="1:7" x14ac:dyDescent="0.2">
      <c r="A118" s="37" t="s">
        <v>135</v>
      </c>
      <c r="B118" t="s">
        <v>291</v>
      </c>
      <c r="C118">
        <v>108</v>
      </c>
      <c r="D118">
        <v>97</v>
      </c>
      <c r="E118">
        <v>20</v>
      </c>
      <c r="F118">
        <v>753</v>
      </c>
      <c r="G118">
        <v>762</v>
      </c>
    </row>
    <row r="119" spans="1:7" x14ac:dyDescent="0.2">
      <c r="A119" s="37" t="s">
        <v>135</v>
      </c>
      <c r="B119" t="s">
        <v>29</v>
      </c>
      <c r="C119">
        <v>919</v>
      </c>
      <c r="D119">
        <v>817</v>
      </c>
      <c r="E119">
        <v>134</v>
      </c>
      <c r="F119">
        <v>8982</v>
      </c>
      <c r="G119">
        <v>9220</v>
      </c>
    </row>
    <row r="120" spans="1:7" x14ac:dyDescent="0.2">
      <c r="A120" s="37" t="s">
        <v>137</v>
      </c>
      <c r="B120" t="s">
        <v>292</v>
      </c>
      <c r="C120">
        <v>396</v>
      </c>
      <c r="D120">
        <v>414</v>
      </c>
      <c r="E120">
        <v>435</v>
      </c>
      <c r="F120">
        <v>7215</v>
      </c>
      <c r="G120">
        <v>7586</v>
      </c>
    </row>
    <row r="121" spans="1:7" x14ac:dyDescent="0.2">
      <c r="A121" s="37" t="s">
        <v>137</v>
      </c>
      <c r="B121" t="s">
        <v>293</v>
      </c>
      <c r="C121">
        <v>151</v>
      </c>
      <c r="D121">
        <v>113</v>
      </c>
      <c r="E121">
        <v>66</v>
      </c>
      <c r="F121">
        <v>2233</v>
      </c>
      <c r="G121">
        <v>2307</v>
      </c>
    </row>
    <row r="122" spans="1:7" x14ac:dyDescent="0.2">
      <c r="A122" s="37" t="s">
        <v>137</v>
      </c>
      <c r="B122" t="s">
        <v>294</v>
      </c>
      <c r="C122">
        <v>142</v>
      </c>
      <c r="D122">
        <v>108</v>
      </c>
      <c r="E122">
        <v>51</v>
      </c>
      <c r="F122">
        <v>1743</v>
      </c>
      <c r="G122">
        <v>1842</v>
      </c>
    </row>
    <row r="123" spans="1:7" x14ac:dyDescent="0.2">
      <c r="A123" s="37" t="s">
        <v>137</v>
      </c>
      <c r="B123" t="s">
        <v>295</v>
      </c>
      <c r="C123">
        <v>91</v>
      </c>
      <c r="D123">
        <v>133</v>
      </c>
      <c r="E123">
        <v>0</v>
      </c>
      <c r="F123">
        <v>2810</v>
      </c>
      <c r="G123">
        <v>2857</v>
      </c>
    </row>
    <row r="124" spans="1:7" x14ac:dyDescent="0.2">
      <c r="A124" s="37" t="s">
        <v>137</v>
      </c>
      <c r="B124" t="s">
        <v>155</v>
      </c>
      <c r="C124">
        <v>128</v>
      </c>
      <c r="D124">
        <v>169</v>
      </c>
      <c r="E124">
        <v>43</v>
      </c>
      <c r="F124">
        <v>1977</v>
      </c>
      <c r="G124">
        <v>2006</v>
      </c>
    </row>
    <row r="125" spans="1:7" x14ac:dyDescent="0.2">
      <c r="A125" s="37" t="s">
        <v>137</v>
      </c>
      <c r="B125" t="s">
        <v>29</v>
      </c>
      <c r="C125">
        <v>908</v>
      </c>
      <c r="D125">
        <v>937</v>
      </c>
      <c r="E125">
        <v>595</v>
      </c>
      <c r="F125">
        <v>15978</v>
      </c>
      <c r="G125">
        <v>16598</v>
      </c>
    </row>
    <row r="126" spans="1:7" x14ac:dyDescent="0.2">
      <c r="A126" s="37" t="s">
        <v>139</v>
      </c>
      <c r="B126" t="s">
        <v>258</v>
      </c>
      <c r="C126">
        <v>598</v>
      </c>
      <c r="D126">
        <v>390</v>
      </c>
      <c r="E126">
        <v>587</v>
      </c>
      <c r="F126">
        <v>6897</v>
      </c>
      <c r="G126">
        <v>7704</v>
      </c>
    </row>
    <row r="127" spans="1:7" x14ac:dyDescent="0.2">
      <c r="A127" s="37" t="s">
        <v>139</v>
      </c>
      <c r="B127" t="s">
        <v>296</v>
      </c>
      <c r="C127">
        <v>116</v>
      </c>
      <c r="D127">
        <v>63</v>
      </c>
      <c r="E127">
        <v>440</v>
      </c>
      <c r="F127">
        <v>2339</v>
      </c>
      <c r="G127">
        <v>2670</v>
      </c>
    </row>
    <row r="128" spans="1:7" x14ac:dyDescent="0.2">
      <c r="A128" s="37" t="s">
        <v>139</v>
      </c>
      <c r="B128" t="s">
        <v>297</v>
      </c>
      <c r="C128">
        <v>74</v>
      </c>
      <c r="D128">
        <v>65</v>
      </c>
      <c r="E128">
        <v>10</v>
      </c>
      <c r="F128">
        <v>1445</v>
      </c>
      <c r="G128">
        <v>1514</v>
      </c>
    </row>
    <row r="129" spans="1:7" x14ac:dyDescent="0.2">
      <c r="A129" s="37" t="s">
        <v>139</v>
      </c>
      <c r="B129" t="s">
        <v>298</v>
      </c>
      <c r="C129">
        <v>42</v>
      </c>
      <c r="D129">
        <v>20</v>
      </c>
      <c r="E129">
        <v>4</v>
      </c>
      <c r="F129">
        <v>423</v>
      </c>
      <c r="G129">
        <v>433</v>
      </c>
    </row>
    <row r="130" spans="1:7" x14ac:dyDescent="0.2">
      <c r="A130" s="37" t="s">
        <v>139</v>
      </c>
      <c r="B130" t="s">
        <v>29</v>
      </c>
      <c r="C130">
        <v>830</v>
      </c>
      <c r="D130">
        <v>538</v>
      </c>
      <c r="E130">
        <v>1041</v>
      </c>
      <c r="F130">
        <v>11104</v>
      </c>
      <c r="G130">
        <v>12321</v>
      </c>
    </row>
    <row r="131" spans="1:7" x14ac:dyDescent="0.2">
      <c r="A131" s="37" t="s">
        <v>141</v>
      </c>
      <c r="B131" t="s">
        <v>299</v>
      </c>
      <c r="C131">
        <v>352</v>
      </c>
      <c r="D131">
        <v>205</v>
      </c>
      <c r="E131">
        <v>176</v>
      </c>
      <c r="F131">
        <v>1958</v>
      </c>
      <c r="G131">
        <v>2106</v>
      </c>
    </row>
    <row r="132" spans="1:7" x14ac:dyDescent="0.2">
      <c r="A132" s="37" t="s">
        <v>141</v>
      </c>
      <c r="B132" t="s">
        <v>300</v>
      </c>
      <c r="C132">
        <v>56</v>
      </c>
      <c r="D132">
        <v>104</v>
      </c>
      <c r="E132">
        <v>0</v>
      </c>
      <c r="F132">
        <v>942</v>
      </c>
      <c r="G132">
        <v>943</v>
      </c>
    </row>
    <row r="133" spans="1:7" x14ac:dyDescent="0.2">
      <c r="A133" s="37" t="s">
        <v>141</v>
      </c>
      <c r="B133" t="s">
        <v>301</v>
      </c>
      <c r="C133">
        <v>31</v>
      </c>
      <c r="D133">
        <v>42</v>
      </c>
      <c r="E133">
        <v>76</v>
      </c>
      <c r="F133">
        <v>380</v>
      </c>
      <c r="G133">
        <v>423</v>
      </c>
    </row>
    <row r="134" spans="1:7" x14ac:dyDescent="0.2">
      <c r="A134" s="37" t="s">
        <v>141</v>
      </c>
      <c r="B134" t="s">
        <v>155</v>
      </c>
      <c r="C134">
        <v>12</v>
      </c>
      <c r="D134">
        <v>28</v>
      </c>
      <c r="E134">
        <v>72</v>
      </c>
      <c r="F134">
        <v>315</v>
      </c>
      <c r="G134">
        <v>328</v>
      </c>
    </row>
    <row r="135" spans="1:7" x14ac:dyDescent="0.2">
      <c r="A135" s="37" t="s">
        <v>141</v>
      </c>
      <c r="B135" t="s">
        <v>29</v>
      </c>
      <c r="C135">
        <v>451</v>
      </c>
      <c r="D135">
        <v>379</v>
      </c>
      <c r="E135">
        <v>324</v>
      </c>
      <c r="F135">
        <v>3595</v>
      </c>
      <c r="G135">
        <v>3800</v>
      </c>
    </row>
    <row r="136" spans="1:7" x14ac:dyDescent="0.2">
      <c r="A136" s="37" t="s">
        <v>143</v>
      </c>
      <c r="B136" t="s">
        <v>302</v>
      </c>
      <c r="C136">
        <v>433</v>
      </c>
      <c r="D136">
        <v>1513</v>
      </c>
      <c r="E136">
        <v>0</v>
      </c>
      <c r="F136">
        <v>2336</v>
      </c>
      <c r="G136">
        <v>2350</v>
      </c>
    </row>
    <row r="137" spans="1:7" x14ac:dyDescent="0.2">
      <c r="A137" s="37" t="s">
        <v>143</v>
      </c>
      <c r="B137" t="s">
        <v>29</v>
      </c>
      <c r="C137">
        <v>433</v>
      </c>
      <c r="D137">
        <v>1513</v>
      </c>
      <c r="E137">
        <v>0</v>
      </c>
      <c r="F137">
        <v>2336</v>
      </c>
      <c r="G137">
        <v>2350</v>
      </c>
    </row>
    <row r="138" spans="1:7" x14ac:dyDescent="0.2">
      <c r="A138" s="37" t="s">
        <v>303</v>
      </c>
      <c r="B138" t="s">
        <v>29</v>
      </c>
      <c r="C138">
        <v>3206</v>
      </c>
      <c r="D138">
        <v>5259</v>
      </c>
      <c r="E138">
        <v>3414</v>
      </c>
      <c r="F138">
        <v>48586</v>
      </c>
      <c r="G138">
        <v>52518</v>
      </c>
    </row>
    <row r="139" spans="1:7" x14ac:dyDescent="0.2">
      <c r="A139" s="38" t="s">
        <v>29</v>
      </c>
      <c r="B139" s="18" t="s">
        <v>29</v>
      </c>
      <c r="C139" s="18">
        <v>82111</v>
      </c>
      <c r="D139" s="18">
        <v>85302</v>
      </c>
      <c r="E139" s="18">
        <v>73242</v>
      </c>
      <c r="F139" s="18">
        <v>885957</v>
      </c>
      <c r="G139" s="18">
        <v>956592</v>
      </c>
    </row>
    <row r="140" spans="1:7" ht="22.5" customHeight="1" x14ac:dyDescent="0.2">
      <c r="A140" s="37" t="s">
        <v>56</v>
      </c>
      <c r="B140" s="37"/>
      <c r="C140" s="37"/>
      <c r="D140" s="37"/>
      <c r="E140" s="37"/>
      <c r="F140" s="37"/>
      <c r="G140" s="37"/>
    </row>
    <row r="141" spans="1:7" x14ac:dyDescent="0.2">
      <c r="A141" s="37" t="s">
        <v>57</v>
      </c>
      <c r="B141" s="37"/>
      <c r="C141" s="37"/>
      <c r="D141" s="37"/>
      <c r="E141" s="37"/>
      <c r="F141" s="37"/>
      <c r="G141" s="37"/>
    </row>
  </sheetData>
  <sheetProtection sheet="1"/>
  <mergeCells count="30">
    <mergeCell ref="A136:A137"/>
    <mergeCell ref="A138"/>
    <mergeCell ref="A139"/>
    <mergeCell ref="A140:G140"/>
    <mergeCell ref="A141:G141"/>
    <mergeCell ref="A108:A115"/>
    <mergeCell ref="A116:A119"/>
    <mergeCell ref="A120:A125"/>
    <mergeCell ref="A126:A130"/>
    <mergeCell ref="A131:A135"/>
    <mergeCell ref="A87:A88"/>
    <mergeCell ref="A89:A94"/>
    <mergeCell ref="A95:A101"/>
    <mergeCell ref="A102:A104"/>
    <mergeCell ref="A105:A107"/>
    <mergeCell ref="A65:A71"/>
    <mergeCell ref="A72:A76"/>
    <mergeCell ref="A77:A79"/>
    <mergeCell ref="A80:A83"/>
    <mergeCell ref="A84:A86"/>
    <mergeCell ref="A37:A42"/>
    <mergeCell ref="A43:A48"/>
    <mergeCell ref="A49:A56"/>
    <mergeCell ref="A57:A61"/>
    <mergeCell ref="A62:A64"/>
    <mergeCell ref="B1:E1"/>
    <mergeCell ref="A11:A18"/>
    <mergeCell ref="A19:A24"/>
    <mergeCell ref="A25:A30"/>
    <mergeCell ref="A31:A36"/>
  </mergeCells>
  <hyperlinks>
    <hyperlink ref="A7" r:id="rId1" xr:uid="{00000000-0004-0000-0C00-000000000000}"/>
  </hyperlinks>
  <pageMargins left="0.7" right="0.7" top="0.75" bottom="0.75" header="0.3" footer="0.3"/>
  <pageSetup paperSize="9"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2"/>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305</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121</v>
      </c>
      <c r="B11" t="s">
        <v>306</v>
      </c>
      <c r="C11">
        <v>11241</v>
      </c>
      <c r="D11">
        <v>5980</v>
      </c>
      <c r="E11">
        <v>4514</v>
      </c>
      <c r="F11">
        <v>61557</v>
      </c>
      <c r="G11">
        <v>66203</v>
      </c>
    </row>
    <row r="12" spans="1:16" x14ac:dyDescent="0.2">
      <c r="A12" s="37" t="s">
        <v>121</v>
      </c>
      <c r="B12" t="s">
        <v>307</v>
      </c>
      <c r="C12">
        <v>697</v>
      </c>
      <c r="D12">
        <v>8</v>
      </c>
      <c r="E12">
        <v>0</v>
      </c>
      <c r="F12">
        <v>728</v>
      </c>
      <c r="G12">
        <v>728</v>
      </c>
    </row>
    <row r="13" spans="1:16" x14ac:dyDescent="0.2">
      <c r="A13" s="37" t="s">
        <v>121</v>
      </c>
      <c r="B13" t="s">
        <v>155</v>
      </c>
      <c r="C13">
        <v>310</v>
      </c>
      <c r="D13">
        <v>210</v>
      </c>
      <c r="E13">
        <v>33</v>
      </c>
      <c r="F13">
        <v>2718</v>
      </c>
      <c r="G13">
        <v>3155</v>
      </c>
    </row>
    <row r="14" spans="1:16" x14ac:dyDescent="0.2">
      <c r="A14" s="37" t="s">
        <v>121</v>
      </c>
      <c r="B14" t="s">
        <v>29</v>
      </c>
      <c r="C14">
        <v>12248</v>
      </c>
      <c r="D14">
        <v>6198</v>
      </c>
      <c r="E14">
        <v>4547</v>
      </c>
      <c r="F14">
        <v>65003</v>
      </c>
      <c r="G14">
        <v>70086</v>
      </c>
    </row>
    <row r="15" spans="1:16" x14ac:dyDescent="0.2">
      <c r="A15" s="37" t="s">
        <v>95</v>
      </c>
      <c r="B15" t="s">
        <v>308</v>
      </c>
      <c r="C15">
        <v>7965</v>
      </c>
      <c r="D15">
        <v>8426</v>
      </c>
      <c r="E15">
        <v>6320</v>
      </c>
      <c r="F15">
        <v>87335</v>
      </c>
      <c r="G15">
        <v>93073</v>
      </c>
    </row>
    <row r="16" spans="1:16" x14ac:dyDescent="0.2">
      <c r="A16" s="37" t="s">
        <v>95</v>
      </c>
      <c r="B16" t="s">
        <v>309</v>
      </c>
      <c r="C16">
        <v>1021</v>
      </c>
      <c r="D16">
        <v>1027</v>
      </c>
      <c r="E16">
        <v>691</v>
      </c>
      <c r="F16">
        <v>7941</v>
      </c>
      <c r="G16">
        <v>8595</v>
      </c>
    </row>
    <row r="17" spans="1:7" x14ac:dyDescent="0.2">
      <c r="A17" s="37" t="s">
        <v>95</v>
      </c>
      <c r="B17" t="s">
        <v>155</v>
      </c>
      <c r="C17">
        <v>4</v>
      </c>
      <c r="D17">
        <v>5</v>
      </c>
      <c r="E17">
        <v>0</v>
      </c>
      <c r="F17">
        <v>26</v>
      </c>
      <c r="G17">
        <v>27</v>
      </c>
    </row>
    <row r="18" spans="1:7" x14ac:dyDescent="0.2">
      <c r="A18" s="37" t="s">
        <v>95</v>
      </c>
      <c r="B18" t="s">
        <v>29</v>
      </c>
      <c r="C18">
        <v>8990</v>
      </c>
      <c r="D18">
        <v>9458</v>
      </c>
      <c r="E18">
        <v>7011</v>
      </c>
      <c r="F18">
        <v>95302</v>
      </c>
      <c r="G18">
        <v>101695</v>
      </c>
    </row>
    <row r="19" spans="1:7" x14ac:dyDescent="0.2">
      <c r="A19" s="37" t="s">
        <v>123</v>
      </c>
      <c r="B19" t="s">
        <v>310</v>
      </c>
      <c r="C19">
        <v>3782</v>
      </c>
      <c r="D19">
        <v>4841</v>
      </c>
      <c r="E19">
        <v>2217</v>
      </c>
      <c r="F19">
        <v>33316</v>
      </c>
      <c r="G19">
        <v>36165</v>
      </c>
    </row>
    <row r="20" spans="1:7" x14ac:dyDescent="0.2">
      <c r="A20" s="37" t="s">
        <v>123</v>
      </c>
      <c r="B20" t="s">
        <v>155</v>
      </c>
      <c r="C20">
        <v>3</v>
      </c>
      <c r="D20">
        <v>2</v>
      </c>
      <c r="E20">
        <v>0</v>
      </c>
      <c r="F20">
        <v>10</v>
      </c>
      <c r="G20">
        <v>10</v>
      </c>
    </row>
    <row r="21" spans="1:7" x14ac:dyDescent="0.2">
      <c r="A21" s="37" t="s">
        <v>123</v>
      </c>
      <c r="B21" t="s">
        <v>29</v>
      </c>
      <c r="C21">
        <v>3785</v>
      </c>
      <c r="D21">
        <v>4843</v>
      </c>
      <c r="E21">
        <v>2217</v>
      </c>
      <c r="F21">
        <v>33326</v>
      </c>
      <c r="G21">
        <v>36175</v>
      </c>
    </row>
    <row r="22" spans="1:7" x14ac:dyDescent="0.2">
      <c r="A22" s="37" t="s">
        <v>103</v>
      </c>
      <c r="B22" t="s">
        <v>311</v>
      </c>
      <c r="C22">
        <v>2457</v>
      </c>
      <c r="D22">
        <v>2950</v>
      </c>
      <c r="E22">
        <v>795</v>
      </c>
      <c r="F22">
        <v>19007</v>
      </c>
      <c r="G22">
        <v>19955</v>
      </c>
    </row>
    <row r="23" spans="1:7" x14ac:dyDescent="0.2">
      <c r="A23" s="37" t="s">
        <v>103</v>
      </c>
      <c r="B23" t="s">
        <v>155</v>
      </c>
      <c r="C23">
        <v>4</v>
      </c>
      <c r="D23">
        <v>66</v>
      </c>
      <c r="E23">
        <v>0</v>
      </c>
      <c r="F23">
        <v>388</v>
      </c>
      <c r="G23">
        <v>388</v>
      </c>
    </row>
    <row r="24" spans="1:7" x14ac:dyDescent="0.2">
      <c r="A24" s="37" t="s">
        <v>103</v>
      </c>
      <c r="B24" t="s">
        <v>29</v>
      </c>
      <c r="C24">
        <v>2461</v>
      </c>
      <c r="D24">
        <v>3016</v>
      </c>
      <c r="E24">
        <v>795</v>
      </c>
      <c r="F24">
        <v>19395</v>
      </c>
      <c r="G24">
        <v>20343</v>
      </c>
    </row>
    <row r="25" spans="1:7" x14ac:dyDescent="0.2">
      <c r="A25" s="37" t="s">
        <v>99</v>
      </c>
      <c r="B25" t="s">
        <v>312</v>
      </c>
      <c r="C25">
        <v>1927</v>
      </c>
      <c r="D25">
        <v>1948</v>
      </c>
      <c r="E25">
        <v>1710</v>
      </c>
      <c r="F25">
        <v>20490</v>
      </c>
      <c r="G25">
        <v>21847</v>
      </c>
    </row>
    <row r="26" spans="1:7" x14ac:dyDescent="0.2">
      <c r="A26" s="37" t="s">
        <v>99</v>
      </c>
      <c r="B26" t="s">
        <v>155</v>
      </c>
      <c r="C26">
        <v>0</v>
      </c>
      <c r="D26">
        <v>0</v>
      </c>
      <c r="E26">
        <v>0</v>
      </c>
      <c r="F26">
        <v>16</v>
      </c>
      <c r="G26">
        <v>16</v>
      </c>
    </row>
    <row r="27" spans="1:7" x14ac:dyDescent="0.2">
      <c r="A27" s="37" t="s">
        <v>99</v>
      </c>
      <c r="B27" t="s">
        <v>29</v>
      </c>
      <c r="C27">
        <v>1927</v>
      </c>
      <c r="D27">
        <v>1948</v>
      </c>
      <c r="E27">
        <v>1710</v>
      </c>
      <c r="F27">
        <v>20506</v>
      </c>
      <c r="G27">
        <v>21863</v>
      </c>
    </row>
    <row r="28" spans="1:7" x14ac:dyDescent="0.2">
      <c r="A28" s="37" t="s">
        <v>101</v>
      </c>
      <c r="B28" t="s">
        <v>313</v>
      </c>
      <c r="C28">
        <v>1509</v>
      </c>
      <c r="D28">
        <v>1907</v>
      </c>
      <c r="E28">
        <v>834</v>
      </c>
      <c r="F28">
        <v>13629</v>
      </c>
      <c r="G28">
        <v>14271</v>
      </c>
    </row>
    <row r="29" spans="1:7" x14ac:dyDescent="0.2">
      <c r="A29" s="37" t="s">
        <v>101</v>
      </c>
      <c r="B29" t="s">
        <v>155</v>
      </c>
      <c r="C29">
        <v>6</v>
      </c>
      <c r="D29">
        <v>6</v>
      </c>
      <c r="E29">
        <v>0</v>
      </c>
      <c r="F29">
        <v>14</v>
      </c>
      <c r="G29">
        <v>14</v>
      </c>
    </row>
    <row r="30" spans="1:7" x14ac:dyDescent="0.2">
      <c r="A30" s="37" t="s">
        <v>101</v>
      </c>
      <c r="B30" t="s">
        <v>29</v>
      </c>
      <c r="C30">
        <v>1515</v>
      </c>
      <c r="D30">
        <v>1913</v>
      </c>
      <c r="E30">
        <v>834</v>
      </c>
      <c r="F30">
        <v>13643</v>
      </c>
      <c r="G30">
        <v>14285</v>
      </c>
    </row>
    <row r="31" spans="1:7" x14ac:dyDescent="0.2">
      <c r="A31" s="37" t="s">
        <v>127</v>
      </c>
      <c r="B31" t="s">
        <v>314</v>
      </c>
      <c r="C31">
        <v>88</v>
      </c>
      <c r="D31">
        <v>119</v>
      </c>
      <c r="E31">
        <v>82</v>
      </c>
      <c r="F31">
        <v>1004</v>
      </c>
      <c r="G31">
        <v>1140</v>
      </c>
    </row>
    <row r="32" spans="1:7" x14ac:dyDescent="0.2">
      <c r="A32" s="37" t="s">
        <v>127</v>
      </c>
      <c r="B32" t="s">
        <v>155</v>
      </c>
      <c r="C32">
        <v>971</v>
      </c>
      <c r="D32">
        <v>770</v>
      </c>
      <c r="E32">
        <v>31</v>
      </c>
      <c r="F32">
        <v>7254</v>
      </c>
      <c r="G32">
        <v>7278</v>
      </c>
    </row>
    <row r="33" spans="1:7" x14ac:dyDescent="0.2">
      <c r="A33" s="37" t="s">
        <v>127</v>
      </c>
      <c r="B33" t="s">
        <v>29</v>
      </c>
      <c r="C33">
        <v>1059</v>
      </c>
      <c r="D33">
        <v>889</v>
      </c>
      <c r="E33">
        <v>113</v>
      </c>
      <c r="F33">
        <v>8258</v>
      </c>
      <c r="G33">
        <v>8418</v>
      </c>
    </row>
    <row r="34" spans="1:7" x14ac:dyDescent="0.2">
      <c r="A34" s="37" t="s">
        <v>151</v>
      </c>
      <c r="B34" t="s">
        <v>315</v>
      </c>
      <c r="C34">
        <v>781</v>
      </c>
      <c r="D34">
        <v>755</v>
      </c>
      <c r="E34">
        <v>850</v>
      </c>
      <c r="F34">
        <v>7780</v>
      </c>
      <c r="G34">
        <v>8636</v>
      </c>
    </row>
    <row r="35" spans="1:7" x14ac:dyDescent="0.2">
      <c r="A35" s="37" t="s">
        <v>151</v>
      </c>
      <c r="B35" t="s">
        <v>316</v>
      </c>
      <c r="C35">
        <v>236</v>
      </c>
      <c r="D35">
        <v>446</v>
      </c>
      <c r="E35">
        <v>366</v>
      </c>
      <c r="F35">
        <v>3833</v>
      </c>
      <c r="G35">
        <v>4253</v>
      </c>
    </row>
    <row r="36" spans="1:7" x14ac:dyDescent="0.2">
      <c r="A36" s="37" t="s">
        <v>151</v>
      </c>
      <c r="B36" t="s">
        <v>155</v>
      </c>
      <c r="C36">
        <v>3</v>
      </c>
      <c r="D36">
        <v>9</v>
      </c>
      <c r="E36">
        <v>62</v>
      </c>
      <c r="F36">
        <v>501</v>
      </c>
      <c r="G36">
        <v>515</v>
      </c>
    </row>
    <row r="37" spans="1:7" x14ac:dyDescent="0.2">
      <c r="A37" s="37" t="s">
        <v>151</v>
      </c>
      <c r="B37" t="s">
        <v>29</v>
      </c>
      <c r="C37">
        <v>1020</v>
      </c>
      <c r="D37">
        <v>1210</v>
      </c>
      <c r="E37">
        <v>1278</v>
      </c>
      <c r="F37">
        <v>12114</v>
      </c>
      <c r="G37">
        <v>13404</v>
      </c>
    </row>
    <row r="38" spans="1:7" x14ac:dyDescent="0.2">
      <c r="A38" s="37" t="s">
        <v>159</v>
      </c>
      <c r="B38" t="s">
        <v>317</v>
      </c>
      <c r="C38">
        <v>983</v>
      </c>
      <c r="D38">
        <v>648</v>
      </c>
      <c r="E38">
        <v>1485</v>
      </c>
      <c r="F38">
        <v>7701</v>
      </c>
      <c r="G38">
        <v>9003</v>
      </c>
    </row>
    <row r="39" spans="1:7" x14ac:dyDescent="0.2">
      <c r="A39" s="37" t="s">
        <v>159</v>
      </c>
      <c r="B39" t="s">
        <v>29</v>
      </c>
      <c r="C39">
        <v>983</v>
      </c>
      <c r="D39">
        <v>648</v>
      </c>
      <c r="E39">
        <v>1485</v>
      </c>
      <c r="F39">
        <v>7701</v>
      </c>
      <c r="G39">
        <v>9003</v>
      </c>
    </row>
    <row r="40" spans="1:7" x14ac:dyDescent="0.2">
      <c r="A40" s="37" t="s">
        <v>160</v>
      </c>
      <c r="B40" t="s">
        <v>318</v>
      </c>
      <c r="C40">
        <v>315</v>
      </c>
      <c r="D40">
        <v>356</v>
      </c>
      <c r="E40">
        <v>306</v>
      </c>
      <c r="F40">
        <v>2313</v>
      </c>
      <c r="G40">
        <v>2558</v>
      </c>
    </row>
    <row r="41" spans="1:7" x14ac:dyDescent="0.2">
      <c r="A41" s="37" t="s">
        <v>160</v>
      </c>
      <c r="B41" t="s">
        <v>155</v>
      </c>
      <c r="C41">
        <v>0</v>
      </c>
      <c r="D41">
        <v>0</v>
      </c>
      <c r="E41">
        <v>0</v>
      </c>
      <c r="F41">
        <v>0</v>
      </c>
      <c r="G41">
        <v>0</v>
      </c>
    </row>
    <row r="42" spans="1:7" x14ac:dyDescent="0.2">
      <c r="A42" s="37" t="s">
        <v>160</v>
      </c>
      <c r="B42" t="s">
        <v>29</v>
      </c>
      <c r="C42">
        <v>315</v>
      </c>
      <c r="D42">
        <v>356</v>
      </c>
      <c r="E42">
        <v>306</v>
      </c>
      <c r="F42">
        <v>2313</v>
      </c>
      <c r="G42">
        <v>2558</v>
      </c>
    </row>
    <row r="43" spans="1:7" x14ac:dyDescent="0.2">
      <c r="A43" s="37" t="s">
        <v>161</v>
      </c>
      <c r="B43" t="s">
        <v>319</v>
      </c>
      <c r="C43">
        <v>278</v>
      </c>
      <c r="D43">
        <v>300</v>
      </c>
      <c r="E43">
        <v>512</v>
      </c>
      <c r="F43">
        <v>3330</v>
      </c>
      <c r="G43">
        <v>3686</v>
      </c>
    </row>
    <row r="44" spans="1:7" x14ac:dyDescent="0.2">
      <c r="A44" s="37" t="s">
        <v>161</v>
      </c>
      <c r="B44" t="s">
        <v>155</v>
      </c>
      <c r="C44">
        <v>2</v>
      </c>
      <c r="D44">
        <v>180</v>
      </c>
      <c r="E44">
        <v>299</v>
      </c>
      <c r="F44">
        <v>2428</v>
      </c>
      <c r="G44">
        <v>2665</v>
      </c>
    </row>
    <row r="45" spans="1:7" x14ac:dyDescent="0.2">
      <c r="A45" s="37" t="s">
        <v>161</v>
      </c>
      <c r="B45" t="s">
        <v>29</v>
      </c>
      <c r="C45">
        <v>280</v>
      </c>
      <c r="D45">
        <v>480</v>
      </c>
      <c r="E45">
        <v>811</v>
      </c>
      <c r="F45">
        <v>5758</v>
      </c>
      <c r="G45">
        <v>6351</v>
      </c>
    </row>
    <row r="46" spans="1:7" x14ac:dyDescent="0.2">
      <c r="A46" s="37" t="s">
        <v>153</v>
      </c>
      <c r="B46" t="s">
        <v>320</v>
      </c>
      <c r="C46">
        <v>152</v>
      </c>
      <c r="D46">
        <v>1200</v>
      </c>
      <c r="E46">
        <v>0</v>
      </c>
      <c r="F46">
        <v>3515</v>
      </c>
      <c r="G46">
        <v>4569</v>
      </c>
    </row>
    <row r="47" spans="1:7" x14ac:dyDescent="0.2">
      <c r="A47" s="37" t="s">
        <v>153</v>
      </c>
      <c r="B47" t="s">
        <v>29</v>
      </c>
      <c r="C47">
        <v>152</v>
      </c>
      <c r="D47">
        <v>1200</v>
      </c>
      <c r="E47">
        <v>0</v>
      </c>
      <c r="F47">
        <v>3515</v>
      </c>
      <c r="G47">
        <v>4569</v>
      </c>
    </row>
    <row r="48" spans="1:7" x14ac:dyDescent="0.2">
      <c r="A48" s="37" t="s">
        <v>97</v>
      </c>
      <c r="B48" t="s">
        <v>321</v>
      </c>
      <c r="C48">
        <v>151</v>
      </c>
      <c r="D48">
        <v>235</v>
      </c>
      <c r="E48">
        <v>168</v>
      </c>
      <c r="F48">
        <v>2381</v>
      </c>
      <c r="G48">
        <v>2648</v>
      </c>
    </row>
    <row r="49" spans="1:7" x14ac:dyDescent="0.2">
      <c r="A49" s="37" t="s">
        <v>97</v>
      </c>
      <c r="B49" t="s">
        <v>29</v>
      </c>
      <c r="C49">
        <v>151</v>
      </c>
      <c r="D49">
        <v>235</v>
      </c>
      <c r="E49">
        <v>168</v>
      </c>
      <c r="F49">
        <v>2381</v>
      </c>
      <c r="G49">
        <v>2648</v>
      </c>
    </row>
    <row r="50" spans="1:7" x14ac:dyDescent="0.2">
      <c r="A50" s="37" t="s">
        <v>162</v>
      </c>
      <c r="B50" t="s">
        <v>322</v>
      </c>
      <c r="C50">
        <v>111</v>
      </c>
      <c r="D50">
        <v>426</v>
      </c>
      <c r="E50">
        <v>15</v>
      </c>
      <c r="F50">
        <v>1493</v>
      </c>
      <c r="G50">
        <v>1543</v>
      </c>
    </row>
    <row r="51" spans="1:7" x14ac:dyDescent="0.2">
      <c r="A51" s="37" t="s">
        <v>162</v>
      </c>
      <c r="B51" t="s">
        <v>155</v>
      </c>
      <c r="C51">
        <v>1</v>
      </c>
      <c r="D51">
        <v>0</v>
      </c>
      <c r="E51">
        <v>0</v>
      </c>
      <c r="F51">
        <v>8</v>
      </c>
      <c r="G51">
        <v>8</v>
      </c>
    </row>
    <row r="52" spans="1:7" x14ac:dyDescent="0.2">
      <c r="A52" s="37" t="s">
        <v>162</v>
      </c>
      <c r="B52" t="s">
        <v>29</v>
      </c>
      <c r="C52">
        <v>112</v>
      </c>
      <c r="D52">
        <v>426</v>
      </c>
      <c r="E52">
        <v>15</v>
      </c>
      <c r="F52">
        <v>1501</v>
      </c>
      <c r="G52">
        <v>1551</v>
      </c>
    </row>
    <row r="53" spans="1:7" x14ac:dyDescent="0.2">
      <c r="A53" s="37" t="s">
        <v>163</v>
      </c>
      <c r="B53" t="s">
        <v>323</v>
      </c>
      <c r="C53">
        <v>72</v>
      </c>
      <c r="D53">
        <v>132</v>
      </c>
      <c r="E53">
        <v>13</v>
      </c>
      <c r="F53">
        <v>659</v>
      </c>
      <c r="G53">
        <v>659</v>
      </c>
    </row>
    <row r="54" spans="1:7" x14ac:dyDescent="0.2">
      <c r="A54" s="37" t="s">
        <v>163</v>
      </c>
      <c r="B54" t="s">
        <v>324</v>
      </c>
      <c r="C54">
        <v>26</v>
      </c>
      <c r="D54">
        <v>61</v>
      </c>
      <c r="E54">
        <v>7</v>
      </c>
      <c r="F54">
        <v>378</v>
      </c>
      <c r="G54">
        <v>395</v>
      </c>
    </row>
    <row r="55" spans="1:7" x14ac:dyDescent="0.2">
      <c r="A55" s="37" t="s">
        <v>163</v>
      </c>
      <c r="B55" t="s">
        <v>155</v>
      </c>
      <c r="C55">
        <v>0</v>
      </c>
      <c r="D55">
        <v>0</v>
      </c>
      <c r="E55">
        <v>6</v>
      </c>
      <c r="F55">
        <v>58</v>
      </c>
      <c r="G55">
        <v>58</v>
      </c>
    </row>
    <row r="56" spans="1:7" x14ac:dyDescent="0.2">
      <c r="A56" s="37" t="s">
        <v>163</v>
      </c>
      <c r="B56" t="s">
        <v>29</v>
      </c>
      <c r="C56">
        <v>98</v>
      </c>
      <c r="D56">
        <v>193</v>
      </c>
      <c r="E56">
        <v>26</v>
      </c>
      <c r="F56">
        <v>1095</v>
      </c>
      <c r="G56">
        <v>1112</v>
      </c>
    </row>
    <row r="57" spans="1:7" x14ac:dyDescent="0.2">
      <c r="A57" s="37" t="s">
        <v>164</v>
      </c>
      <c r="B57" t="s">
        <v>325</v>
      </c>
      <c r="C57">
        <v>33</v>
      </c>
      <c r="D57">
        <v>21</v>
      </c>
      <c r="E57">
        <v>0</v>
      </c>
      <c r="F57">
        <v>121</v>
      </c>
      <c r="G57">
        <v>121</v>
      </c>
    </row>
    <row r="58" spans="1:7" x14ac:dyDescent="0.2">
      <c r="A58" s="37" t="s">
        <v>164</v>
      </c>
      <c r="B58" t="s">
        <v>29</v>
      </c>
      <c r="C58">
        <v>33</v>
      </c>
      <c r="D58">
        <v>21</v>
      </c>
      <c r="E58">
        <v>0</v>
      </c>
      <c r="F58">
        <v>121</v>
      </c>
      <c r="G58">
        <v>121</v>
      </c>
    </row>
    <row r="59" spans="1:7" x14ac:dyDescent="0.2">
      <c r="A59" s="37" t="s">
        <v>125</v>
      </c>
      <c r="B59" t="s">
        <v>155</v>
      </c>
      <c r="C59">
        <v>24</v>
      </c>
      <c r="D59">
        <v>20</v>
      </c>
      <c r="E59">
        <v>0</v>
      </c>
      <c r="F59">
        <v>117</v>
      </c>
      <c r="G59">
        <v>118</v>
      </c>
    </row>
    <row r="60" spans="1:7" x14ac:dyDescent="0.2">
      <c r="A60" s="37" t="s">
        <v>125</v>
      </c>
      <c r="B60" t="s">
        <v>29</v>
      </c>
      <c r="C60">
        <v>24</v>
      </c>
      <c r="D60">
        <v>20</v>
      </c>
      <c r="E60">
        <v>0</v>
      </c>
      <c r="F60">
        <v>117</v>
      </c>
      <c r="G60">
        <v>118</v>
      </c>
    </row>
    <row r="61" spans="1:7" x14ac:dyDescent="0.2">
      <c r="A61" s="37" t="s">
        <v>165</v>
      </c>
      <c r="B61" t="s">
        <v>326</v>
      </c>
      <c r="C61">
        <v>20</v>
      </c>
      <c r="D61">
        <v>44</v>
      </c>
      <c r="E61">
        <v>170</v>
      </c>
      <c r="F61">
        <v>380</v>
      </c>
      <c r="G61">
        <v>430</v>
      </c>
    </row>
    <row r="62" spans="1:7" x14ac:dyDescent="0.2">
      <c r="A62" s="37" t="s">
        <v>165</v>
      </c>
      <c r="B62" t="s">
        <v>29</v>
      </c>
      <c r="C62">
        <v>20</v>
      </c>
      <c r="D62">
        <v>44</v>
      </c>
      <c r="E62">
        <v>170</v>
      </c>
      <c r="F62">
        <v>380</v>
      </c>
      <c r="G62">
        <v>430</v>
      </c>
    </row>
    <row r="63" spans="1:7" x14ac:dyDescent="0.2">
      <c r="A63" s="37" t="s">
        <v>115</v>
      </c>
      <c r="B63" t="s">
        <v>327</v>
      </c>
      <c r="C63">
        <v>9</v>
      </c>
      <c r="D63">
        <v>0</v>
      </c>
      <c r="E63">
        <v>0</v>
      </c>
      <c r="F63">
        <v>11</v>
      </c>
      <c r="G63">
        <v>11</v>
      </c>
    </row>
    <row r="64" spans="1:7" x14ac:dyDescent="0.2">
      <c r="A64" s="37" t="s">
        <v>115</v>
      </c>
      <c r="B64" t="s">
        <v>328</v>
      </c>
      <c r="C64">
        <v>1</v>
      </c>
      <c r="D64">
        <v>9</v>
      </c>
      <c r="E64">
        <v>93</v>
      </c>
      <c r="F64">
        <v>686</v>
      </c>
      <c r="G64">
        <v>823</v>
      </c>
    </row>
    <row r="65" spans="1:7" x14ac:dyDescent="0.2">
      <c r="A65" s="37" t="s">
        <v>115</v>
      </c>
      <c r="B65" t="s">
        <v>155</v>
      </c>
      <c r="C65">
        <v>1</v>
      </c>
      <c r="D65">
        <v>0</v>
      </c>
      <c r="E65">
        <v>0</v>
      </c>
      <c r="F65">
        <v>38</v>
      </c>
      <c r="G65">
        <v>38</v>
      </c>
    </row>
    <row r="66" spans="1:7" x14ac:dyDescent="0.2">
      <c r="A66" s="37" t="s">
        <v>115</v>
      </c>
      <c r="B66" t="s">
        <v>29</v>
      </c>
      <c r="C66">
        <v>11</v>
      </c>
      <c r="D66">
        <v>9</v>
      </c>
      <c r="E66">
        <v>93</v>
      </c>
      <c r="F66">
        <v>735</v>
      </c>
      <c r="G66">
        <v>872</v>
      </c>
    </row>
    <row r="67" spans="1:7" x14ac:dyDescent="0.2">
      <c r="A67" s="37" t="s">
        <v>135</v>
      </c>
      <c r="B67" t="s">
        <v>290</v>
      </c>
      <c r="C67">
        <v>6</v>
      </c>
      <c r="D67">
        <v>1</v>
      </c>
      <c r="E67">
        <v>0</v>
      </c>
      <c r="F67">
        <v>7</v>
      </c>
      <c r="G67">
        <v>7</v>
      </c>
    </row>
    <row r="68" spans="1:7" x14ac:dyDescent="0.2">
      <c r="A68" s="37" t="s">
        <v>135</v>
      </c>
      <c r="B68" t="s">
        <v>29</v>
      </c>
      <c r="C68">
        <v>6</v>
      </c>
      <c r="D68">
        <v>1</v>
      </c>
      <c r="E68">
        <v>0</v>
      </c>
      <c r="F68">
        <v>7</v>
      </c>
      <c r="G68">
        <v>7</v>
      </c>
    </row>
    <row r="69" spans="1:7" x14ac:dyDescent="0.2">
      <c r="A69" s="37" t="s">
        <v>303</v>
      </c>
      <c r="B69" t="s">
        <v>29</v>
      </c>
      <c r="C69">
        <v>5</v>
      </c>
      <c r="D69">
        <v>7</v>
      </c>
      <c r="E69">
        <v>0</v>
      </c>
      <c r="F69">
        <v>33</v>
      </c>
      <c r="G69">
        <v>34</v>
      </c>
    </row>
    <row r="70" spans="1:7" x14ac:dyDescent="0.2">
      <c r="A70" s="38" t="s">
        <v>29</v>
      </c>
      <c r="B70" s="18" t="s">
        <v>29</v>
      </c>
      <c r="C70" s="18">
        <v>35195</v>
      </c>
      <c r="D70" s="18">
        <v>33115</v>
      </c>
      <c r="E70" s="18">
        <v>21579</v>
      </c>
      <c r="F70" s="18">
        <v>293204</v>
      </c>
      <c r="G70" s="18">
        <v>315643</v>
      </c>
    </row>
    <row r="71" spans="1:7" ht="22.5" customHeight="1" x14ac:dyDescent="0.2">
      <c r="A71" s="37" t="s">
        <v>56</v>
      </c>
      <c r="B71" s="37"/>
      <c r="C71" s="37"/>
      <c r="D71" s="37"/>
      <c r="E71" s="37"/>
      <c r="F71" s="37"/>
      <c r="G71" s="37"/>
    </row>
    <row r="72" spans="1:7" x14ac:dyDescent="0.2">
      <c r="A72" s="37" t="s">
        <v>57</v>
      </c>
      <c r="B72" s="37"/>
      <c r="C72" s="37"/>
      <c r="D72" s="37"/>
      <c r="E72" s="37"/>
      <c r="F72" s="37"/>
      <c r="G72" s="37"/>
    </row>
  </sheetData>
  <sheetProtection sheet="1"/>
  <mergeCells count="25">
    <mergeCell ref="A67:A68"/>
    <mergeCell ref="A69"/>
    <mergeCell ref="A70"/>
    <mergeCell ref="A71:G71"/>
    <mergeCell ref="A72:G72"/>
    <mergeCell ref="A53:A56"/>
    <mergeCell ref="A57:A58"/>
    <mergeCell ref="A59:A60"/>
    <mergeCell ref="A61:A62"/>
    <mergeCell ref="A63:A66"/>
    <mergeCell ref="A40:A42"/>
    <mergeCell ref="A43:A45"/>
    <mergeCell ref="A46:A47"/>
    <mergeCell ref="A48:A49"/>
    <mergeCell ref="A50:A52"/>
    <mergeCell ref="A25:A27"/>
    <mergeCell ref="A28:A30"/>
    <mergeCell ref="A31:A33"/>
    <mergeCell ref="A34:A37"/>
    <mergeCell ref="A38:A39"/>
    <mergeCell ref="B1:E1"/>
    <mergeCell ref="A11:A14"/>
    <mergeCell ref="A15:A18"/>
    <mergeCell ref="A19:A21"/>
    <mergeCell ref="A22:A24"/>
  </mergeCells>
  <hyperlinks>
    <hyperlink ref="A7" r:id="rId1" xr:uid="{00000000-0004-0000-0D00-000000000000}"/>
  </hyperlinks>
  <pageMargins left="0.7" right="0.7" top="0.75" bottom="0.75" header="0.3" footer="0.3"/>
  <pageSetup paperSize="9"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8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330</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95</v>
      </c>
      <c r="B11" t="s">
        <v>226</v>
      </c>
      <c r="C11">
        <v>1791</v>
      </c>
      <c r="D11">
        <v>800</v>
      </c>
      <c r="E11">
        <v>1159</v>
      </c>
      <c r="F11">
        <v>13452</v>
      </c>
      <c r="G11">
        <v>14401</v>
      </c>
    </row>
    <row r="12" spans="1:16" x14ac:dyDescent="0.2">
      <c r="A12" s="37" t="s">
        <v>95</v>
      </c>
      <c r="B12" t="s">
        <v>155</v>
      </c>
      <c r="C12">
        <v>493</v>
      </c>
      <c r="D12">
        <v>567</v>
      </c>
      <c r="E12">
        <v>56</v>
      </c>
      <c r="F12">
        <v>3305</v>
      </c>
      <c r="G12">
        <v>3357</v>
      </c>
    </row>
    <row r="13" spans="1:16" x14ac:dyDescent="0.2">
      <c r="A13" s="37" t="s">
        <v>95</v>
      </c>
      <c r="B13" t="s">
        <v>29</v>
      </c>
      <c r="C13">
        <v>2284</v>
      </c>
      <c r="D13">
        <v>1367</v>
      </c>
      <c r="E13">
        <v>1215</v>
      </c>
      <c r="F13">
        <v>16757</v>
      </c>
      <c r="G13">
        <v>17758</v>
      </c>
    </row>
    <row r="14" spans="1:16" x14ac:dyDescent="0.2">
      <c r="A14" s="37" t="s">
        <v>123</v>
      </c>
      <c r="B14" t="s">
        <v>331</v>
      </c>
      <c r="C14">
        <v>258</v>
      </c>
      <c r="D14">
        <v>267</v>
      </c>
      <c r="E14">
        <v>299</v>
      </c>
      <c r="F14">
        <v>3341</v>
      </c>
      <c r="G14">
        <v>3541</v>
      </c>
    </row>
    <row r="15" spans="1:16" x14ac:dyDescent="0.2">
      <c r="A15" s="37" t="s">
        <v>123</v>
      </c>
      <c r="B15" t="s">
        <v>332</v>
      </c>
      <c r="C15">
        <v>100</v>
      </c>
      <c r="D15">
        <v>212</v>
      </c>
      <c r="E15">
        <v>136</v>
      </c>
      <c r="F15">
        <v>1577</v>
      </c>
      <c r="G15">
        <v>1691</v>
      </c>
    </row>
    <row r="16" spans="1:16" x14ac:dyDescent="0.2">
      <c r="A16" s="37" t="s">
        <v>123</v>
      </c>
      <c r="B16" t="s">
        <v>333</v>
      </c>
      <c r="C16">
        <v>86</v>
      </c>
      <c r="D16">
        <v>77</v>
      </c>
      <c r="E16">
        <v>121</v>
      </c>
      <c r="F16">
        <v>1543</v>
      </c>
      <c r="G16">
        <v>1677</v>
      </c>
    </row>
    <row r="17" spans="1:7" x14ac:dyDescent="0.2">
      <c r="A17" s="37" t="s">
        <v>123</v>
      </c>
      <c r="B17" t="s">
        <v>334</v>
      </c>
      <c r="C17">
        <v>81</v>
      </c>
      <c r="D17">
        <v>69</v>
      </c>
      <c r="E17">
        <v>44</v>
      </c>
      <c r="F17">
        <v>749</v>
      </c>
      <c r="G17">
        <v>772</v>
      </c>
    </row>
    <row r="18" spans="1:7" x14ac:dyDescent="0.2">
      <c r="A18" s="37" t="s">
        <v>123</v>
      </c>
      <c r="B18" t="s">
        <v>335</v>
      </c>
      <c r="C18">
        <v>66</v>
      </c>
      <c r="D18">
        <v>81</v>
      </c>
      <c r="E18">
        <v>86</v>
      </c>
      <c r="F18">
        <v>1174</v>
      </c>
      <c r="G18">
        <v>1234</v>
      </c>
    </row>
    <row r="19" spans="1:7" x14ac:dyDescent="0.2">
      <c r="A19" s="37" t="s">
        <v>123</v>
      </c>
      <c r="B19" t="s">
        <v>310</v>
      </c>
      <c r="C19">
        <v>39</v>
      </c>
      <c r="D19">
        <v>29</v>
      </c>
      <c r="E19">
        <v>39</v>
      </c>
      <c r="F19">
        <v>409</v>
      </c>
      <c r="G19">
        <v>448</v>
      </c>
    </row>
    <row r="20" spans="1:7" x14ac:dyDescent="0.2">
      <c r="A20" s="37" t="s">
        <v>123</v>
      </c>
      <c r="B20" t="s">
        <v>155</v>
      </c>
      <c r="C20">
        <v>96</v>
      </c>
      <c r="D20">
        <v>75</v>
      </c>
      <c r="E20">
        <v>54</v>
      </c>
      <c r="F20">
        <v>622</v>
      </c>
      <c r="G20">
        <v>656</v>
      </c>
    </row>
    <row r="21" spans="1:7" x14ac:dyDescent="0.2">
      <c r="A21" s="37" t="s">
        <v>123</v>
      </c>
      <c r="B21" t="s">
        <v>29</v>
      </c>
      <c r="C21">
        <v>726</v>
      </c>
      <c r="D21">
        <v>810</v>
      </c>
      <c r="E21">
        <v>779</v>
      </c>
      <c r="F21">
        <v>9415</v>
      </c>
      <c r="G21">
        <v>10019</v>
      </c>
    </row>
    <row r="22" spans="1:7" x14ac:dyDescent="0.2">
      <c r="A22" s="37" t="s">
        <v>115</v>
      </c>
      <c r="B22" t="s">
        <v>327</v>
      </c>
      <c r="C22">
        <v>417</v>
      </c>
      <c r="D22">
        <v>296</v>
      </c>
      <c r="E22">
        <v>326</v>
      </c>
      <c r="F22">
        <v>3977</v>
      </c>
      <c r="G22">
        <v>4576</v>
      </c>
    </row>
    <row r="23" spans="1:7" x14ac:dyDescent="0.2">
      <c r="A23" s="37" t="s">
        <v>115</v>
      </c>
      <c r="B23" t="s">
        <v>155</v>
      </c>
      <c r="C23">
        <v>12</v>
      </c>
      <c r="D23">
        <v>13</v>
      </c>
      <c r="E23">
        <v>0</v>
      </c>
      <c r="F23">
        <v>146</v>
      </c>
      <c r="G23">
        <v>146</v>
      </c>
    </row>
    <row r="24" spans="1:7" x14ac:dyDescent="0.2">
      <c r="A24" s="37" t="s">
        <v>115</v>
      </c>
      <c r="B24" t="s">
        <v>29</v>
      </c>
      <c r="C24">
        <v>429</v>
      </c>
      <c r="D24">
        <v>309</v>
      </c>
      <c r="E24">
        <v>326</v>
      </c>
      <c r="F24">
        <v>4123</v>
      </c>
      <c r="G24">
        <v>4722</v>
      </c>
    </row>
    <row r="25" spans="1:7" x14ac:dyDescent="0.2">
      <c r="A25" s="37" t="s">
        <v>151</v>
      </c>
      <c r="B25" t="s">
        <v>336</v>
      </c>
      <c r="C25">
        <v>399</v>
      </c>
      <c r="D25">
        <v>303</v>
      </c>
      <c r="E25">
        <v>248</v>
      </c>
      <c r="F25">
        <v>4340</v>
      </c>
      <c r="G25">
        <v>4701</v>
      </c>
    </row>
    <row r="26" spans="1:7" x14ac:dyDescent="0.2">
      <c r="A26" s="37" t="s">
        <v>151</v>
      </c>
      <c r="B26" t="s">
        <v>155</v>
      </c>
      <c r="C26">
        <v>1</v>
      </c>
      <c r="D26">
        <v>2</v>
      </c>
      <c r="E26">
        <v>0</v>
      </c>
      <c r="F26">
        <v>3</v>
      </c>
      <c r="G26">
        <v>3</v>
      </c>
    </row>
    <row r="27" spans="1:7" x14ac:dyDescent="0.2">
      <c r="A27" s="37" t="s">
        <v>151</v>
      </c>
      <c r="B27" t="s">
        <v>29</v>
      </c>
      <c r="C27">
        <v>400</v>
      </c>
      <c r="D27">
        <v>305</v>
      </c>
      <c r="E27">
        <v>248</v>
      </c>
      <c r="F27">
        <v>4343</v>
      </c>
      <c r="G27">
        <v>4704</v>
      </c>
    </row>
    <row r="28" spans="1:7" x14ac:dyDescent="0.2">
      <c r="A28" s="37" t="s">
        <v>121</v>
      </c>
      <c r="B28" t="s">
        <v>337</v>
      </c>
      <c r="C28">
        <v>146</v>
      </c>
      <c r="D28">
        <v>58</v>
      </c>
      <c r="E28">
        <v>0</v>
      </c>
      <c r="F28">
        <v>566</v>
      </c>
      <c r="G28">
        <v>568</v>
      </c>
    </row>
    <row r="29" spans="1:7" x14ac:dyDescent="0.2">
      <c r="A29" s="37" t="s">
        <v>121</v>
      </c>
      <c r="B29" t="s">
        <v>306</v>
      </c>
      <c r="C29">
        <v>91</v>
      </c>
      <c r="D29">
        <v>119</v>
      </c>
      <c r="E29">
        <v>27</v>
      </c>
      <c r="F29">
        <v>1085</v>
      </c>
      <c r="G29">
        <v>1128</v>
      </c>
    </row>
    <row r="30" spans="1:7" x14ac:dyDescent="0.2">
      <c r="A30" s="37" t="s">
        <v>121</v>
      </c>
      <c r="B30" t="s">
        <v>155</v>
      </c>
      <c r="C30">
        <v>83</v>
      </c>
      <c r="D30">
        <v>53</v>
      </c>
      <c r="E30">
        <v>1</v>
      </c>
      <c r="F30">
        <v>233</v>
      </c>
      <c r="G30">
        <v>233</v>
      </c>
    </row>
    <row r="31" spans="1:7" x14ac:dyDescent="0.2">
      <c r="A31" s="37" t="s">
        <v>121</v>
      </c>
      <c r="B31" t="s">
        <v>29</v>
      </c>
      <c r="C31">
        <v>320</v>
      </c>
      <c r="D31">
        <v>230</v>
      </c>
      <c r="E31">
        <v>28</v>
      </c>
      <c r="F31">
        <v>1884</v>
      </c>
      <c r="G31">
        <v>1929</v>
      </c>
    </row>
    <row r="32" spans="1:7" x14ac:dyDescent="0.2">
      <c r="A32" s="37" t="s">
        <v>168</v>
      </c>
      <c r="B32" t="s">
        <v>338</v>
      </c>
      <c r="C32">
        <v>302</v>
      </c>
      <c r="D32">
        <v>263</v>
      </c>
      <c r="E32">
        <v>197</v>
      </c>
      <c r="F32">
        <v>2553</v>
      </c>
      <c r="G32">
        <v>2717</v>
      </c>
    </row>
    <row r="33" spans="1:7" x14ac:dyDescent="0.2">
      <c r="A33" s="37" t="s">
        <v>168</v>
      </c>
      <c r="B33" t="s">
        <v>155</v>
      </c>
      <c r="C33">
        <v>15</v>
      </c>
      <c r="D33">
        <v>11</v>
      </c>
      <c r="E33">
        <v>0</v>
      </c>
      <c r="F33">
        <v>302</v>
      </c>
      <c r="G33">
        <v>302</v>
      </c>
    </row>
    <row r="34" spans="1:7" x14ac:dyDescent="0.2">
      <c r="A34" s="37" t="s">
        <v>168</v>
      </c>
      <c r="B34" t="s">
        <v>29</v>
      </c>
      <c r="C34">
        <v>317</v>
      </c>
      <c r="D34">
        <v>274</v>
      </c>
      <c r="E34">
        <v>197</v>
      </c>
      <c r="F34">
        <v>2855</v>
      </c>
      <c r="G34">
        <v>3019</v>
      </c>
    </row>
    <row r="35" spans="1:7" x14ac:dyDescent="0.2">
      <c r="A35" s="37" t="s">
        <v>169</v>
      </c>
      <c r="B35" t="s">
        <v>302</v>
      </c>
      <c r="C35">
        <v>224</v>
      </c>
      <c r="D35">
        <v>322</v>
      </c>
      <c r="E35">
        <v>290</v>
      </c>
      <c r="F35">
        <v>3463</v>
      </c>
      <c r="G35">
        <v>3639</v>
      </c>
    </row>
    <row r="36" spans="1:7" x14ac:dyDescent="0.2">
      <c r="A36" s="37" t="s">
        <v>169</v>
      </c>
      <c r="B36" t="s">
        <v>339</v>
      </c>
      <c r="C36">
        <v>23</v>
      </c>
      <c r="D36">
        <v>31</v>
      </c>
      <c r="E36">
        <v>0</v>
      </c>
      <c r="F36">
        <v>426</v>
      </c>
      <c r="G36">
        <v>426</v>
      </c>
    </row>
    <row r="37" spans="1:7" x14ac:dyDescent="0.2">
      <c r="A37" s="37" t="s">
        <v>169</v>
      </c>
      <c r="B37" t="s">
        <v>340</v>
      </c>
      <c r="C37">
        <v>18</v>
      </c>
      <c r="D37">
        <v>32</v>
      </c>
      <c r="E37">
        <v>0</v>
      </c>
      <c r="F37">
        <v>352</v>
      </c>
      <c r="G37">
        <v>352</v>
      </c>
    </row>
    <row r="38" spans="1:7" x14ac:dyDescent="0.2">
      <c r="A38" s="37" t="s">
        <v>169</v>
      </c>
      <c r="B38" t="s">
        <v>155</v>
      </c>
      <c r="C38">
        <v>4</v>
      </c>
      <c r="D38">
        <v>7</v>
      </c>
      <c r="E38">
        <v>0</v>
      </c>
      <c r="F38">
        <v>67</v>
      </c>
      <c r="G38">
        <v>67</v>
      </c>
    </row>
    <row r="39" spans="1:7" x14ac:dyDescent="0.2">
      <c r="A39" s="37" t="s">
        <v>169</v>
      </c>
      <c r="B39" t="s">
        <v>29</v>
      </c>
      <c r="C39">
        <v>269</v>
      </c>
      <c r="D39">
        <v>392</v>
      </c>
      <c r="E39">
        <v>290</v>
      </c>
      <c r="F39">
        <v>4308</v>
      </c>
      <c r="G39">
        <v>4484</v>
      </c>
    </row>
    <row r="40" spans="1:7" x14ac:dyDescent="0.2">
      <c r="A40" s="37" t="s">
        <v>170</v>
      </c>
      <c r="B40" t="s">
        <v>341</v>
      </c>
      <c r="C40">
        <v>115</v>
      </c>
      <c r="D40">
        <v>212</v>
      </c>
      <c r="E40">
        <v>207</v>
      </c>
      <c r="F40">
        <v>2927</v>
      </c>
      <c r="G40">
        <v>3072</v>
      </c>
    </row>
    <row r="41" spans="1:7" x14ac:dyDescent="0.2">
      <c r="A41" s="37" t="s">
        <v>170</v>
      </c>
      <c r="B41" t="s">
        <v>342</v>
      </c>
      <c r="C41">
        <v>58</v>
      </c>
      <c r="D41">
        <v>39</v>
      </c>
      <c r="E41">
        <v>10</v>
      </c>
      <c r="F41">
        <v>541</v>
      </c>
      <c r="G41">
        <v>561</v>
      </c>
    </row>
    <row r="42" spans="1:7" x14ac:dyDescent="0.2">
      <c r="A42" s="37" t="s">
        <v>170</v>
      </c>
      <c r="B42" t="s">
        <v>155</v>
      </c>
      <c r="C42">
        <v>9</v>
      </c>
      <c r="D42">
        <v>29</v>
      </c>
      <c r="E42">
        <v>0</v>
      </c>
      <c r="F42">
        <v>121</v>
      </c>
      <c r="G42">
        <v>121</v>
      </c>
    </row>
    <row r="43" spans="1:7" x14ac:dyDescent="0.2">
      <c r="A43" s="37" t="s">
        <v>170</v>
      </c>
      <c r="B43" t="s">
        <v>29</v>
      </c>
      <c r="C43">
        <v>182</v>
      </c>
      <c r="D43">
        <v>280</v>
      </c>
      <c r="E43">
        <v>217</v>
      </c>
      <c r="F43">
        <v>3589</v>
      </c>
      <c r="G43">
        <v>3754</v>
      </c>
    </row>
    <row r="44" spans="1:7" x14ac:dyDescent="0.2">
      <c r="A44" s="37" t="s">
        <v>162</v>
      </c>
      <c r="B44" t="s">
        <v>343</v>
      </c>
      <c r="C44">
        <v>136</v>
      </c>
      <c r="D44">
        <v>167</v>
      </c>
      <c r="E44">
        <v>127</v>
      </c>
      <c r="F44">
        <v>1888</v>
      </c>
      <c r="G44">
        <v>2037</v>
      </c>
    </row>
    <row r="45" spans="1:7" x14ac:dyDescent="0.2">
      <c r="A45" s="37" t="s">
        <v>162</v>
      </c>
      <c r="B45" t="s">
        <v>29</v>
      </c>
      <c r="C45">
        <v>136</v>
      </c>
      <c r="D45">
        <v>167</v>
      </c>
      <c r="E45">
        <v>127</v>
      </c>
      <c r="F45">
        <v>1888</v>
      </c>
      <c r="G45">
        <v>2037</v>
      </c>
    </row>
    <row r="46" spans="1:7" x14ac:dyDescent="0.2">
      <c r="A46" s="37" t="s">
        <v>171</v>
      </c>
      <c r="B46" t="s">
        <v>344</v>
      </c>
      <c r="C46">
        <v>96</v>
      </c>
      <c r="D46">
        <v>109</v>
      </c>
      <c r="E46">
        <v>296</v>
      </c>
      <c r="F46">
        <v>1794</v>
      </c>
      <c r="G46">
        <v>1914</v>
      </c>
    </row>
    <row r="47" spans="1:7" x14ac:dyDescent="0.2">
      <c r="A47" s="37" t="s">
        <v>171</v>
      </c>
      <c r="B47" t="s">
        <v>155</v>
      </c>
      <c r="C47">
        <v>30</v>
      </c>
      <c r="D47">
        <v>54</v>
      </c>
      <c r="E47">
        <v>54</v>
      </c>
      <c r="F47">
        <v>209</v>
      </c>
      <c r="G47">
        <v>211</v>
      </c>
    </row>
    <row r="48" spans="1:7" x14ac:dyDescent="0.2">
      <c r="A48" s="37" t="s">
        <v>171</v>
      </c>
      <c r="B48" t="s">
        <v>29</v>
      </c>
      <c r="C48">
        <v>126</v>
      </c>
      <c r="D48">
        <v>163</v>
      </c>
      <c r="E48">
        <v>350</v>
      </c>
      <c r="F48">
        <v>2003</v>
      </c>
      <c r="G48">
        <v>2125</v>
      </c>
    </row>
    <row r="49" spans="1:7" x14ac:dyDescent="0.2">
      <c r="A49" s="37" t="s">
        <v>172</v>
      </c>
      <c r="B49" t="s">
        <v>345</v>
      </c>
      <c r="C49">
        <v>69</v>
      </c>
      <c r="D49">
        <v>92</v>
      </c>
      <c r="E49">
        <v>32</v>
      </c>
      <c r="F49">
        <v>1159</v>
      </c>
      <c r="G49">
        <v>1163</v>
      </c>
    </row>
    <row r="50" spans="1:7" x14ac:dyDescent="0.2">
      <c r="A50" s="37" t="s">
        <v>172</v>
      </c>
      <c r="B50" t="s">
        <v>346</v>
      </c>
      <c r="C50">
        <v>9</v>
      </c>
      <c r="D50">
        <v>8</v>
      </c>
      <c r="E50">
        <v>1</v>
      </c>
      <c r="F50">
        <v>107</v>
      </c>
      <c r="G50">
        <v>107</v>
      </c>
    </row>
    <row r="51" spans="1:7" x14ac:dyDescent="0.2">
      <c r="A51" s="37" t="s">
        <v>172</v>
      </c>
      <c r="B51" t="s">
        <v>155</v>
      </c>
      <c r="C51">
        <v>0</v>
      </c>
      <c r="D51">
        <v>5</v>
      </c>
      <c r="E51">
        <v>0</v>
      </c>
      <c r="F51">
        <v>8</v>
      </c>
      <c r="G51">
        <v>10</v>
      </c>
    </row>
    <row r="52" spans="1:7" x14ac:dyDescent="0.2">
      <c r="A52" s="37" t="s">
        <v>172</v>
      </c>
      <c r="B52" t="s">
        <v>29</v>
      </c>
      <c r="C52">
        <v>78</v>
      </c>
      <c r="D52">
        <v>105</v>
      </c>
      <c r="E52">
        <v>33</v>
      </c>
      <c r="F52">
        <v>1274</v>
      </c>
      <c r="G52">
        <v>1280</v>
      </c>
    </row>
    <row r="53" spans="1:7" x14ac:dyDescent="0.2">
      <c r="A53" s="37" t="s">
        <v>160</v>
      </c>
      <c r="B53" t="s">
        <v>347</v>
      </c>
      <c r="C53">
        <v>53</v>
      </c>
      <c r="D53">
        <v>66</v>
      </c>
      <c r="E53">
        <v>53</v>
      </c>
      <c r="F53">
        <v>861</v>
      </c>
      <c r="G53">
        <v>895</v>
      </c>
    </row>
    <row r="54" spans="1:7" x14ac:dyDescent="0.2">
      <c r="A54" s="37" t="s">
        <v>160</v>
      </c>
      <c r="B54" t="s">
        <v>348</v>
      </c>
      <c r="C54">
        <v>10</v>
      </c>
      <c r="D54">
        <v>27</v>
      </c>
      <c r="E54">
        <v>18</v>
      </c>
      <c r="F54">
        <v>350</v>
      </c>
      <c r="G54">
        <v>364</v>
      </c>
    </row>
    <row r="55" spans="1:7" x14ac:dyDescent="0.2">
      <c r="A55" s="37" t="s">
        <v>160</v>
      </c>
      <c r="B55" t="s">
        <v>155</v>
      </c>
      <c r="C55">
        <v>7</v>
      </c>
      <c r="D55">
        <v>11</v>
      </c>
      <c r="E55">
        <v>0</v>
      </c>
      <c r="F55">
        <v>51</v>
      </c>
      <c r="G55">
        <v>51</v>
      </c>
    </row>
    <row r="56" spans="1:7" x14ac:dyDescent="0.2">
      <c r="A56" s="37" t="s">
        <v>160</v>
      </c>
      <c r="B56" t="s">
        <v>29</v>
      </c>
      <c r="C56">
        <v>70</v>
      </c>
      <c r="D56">
        <v>104</v>
      </c>
      <c r="E56">
        <v>71</v>
      </c>
      <c r="F56">
        <v>1262</v>
      </c>
      <c r="G56">
        <v>1310</v>
      </c>
    </row>
    <row r="57" spans="1:7" x14ac:dyDescent="0.2">
      <c r="A57" s="37" t="s">
        <v>127</v>
      </c>
      <c r="B57" t="s">
        <v>349</v>
      </c>
      <c r="C57">
        <v>63</v>
      </c>
      <c r="D57">
        <v>69</v>
      </c>
      <c r="E57">
        <v>123</v>
      </c>
      <c r="F57">
        <v>1139</v>
      </c>
      <c r="G57">
        <v>1191</v>
      </c>
    </row>
    <row r="58" spans="1:7" x14ac:dyDescent="0.2">
      <c r="A58" s="37" t="s">
        <v>127</v>
      </c>
      <c r="B58" t="s">
        <v>155</v>
      </c>
      <c r="C58">
        <v>2</v>
      </c>
      <c r="D58">
        <v>6</v>
      </c>
      <c r="E58">
        <v>0</v>
      </c>
      <c r="F58">
        <v>19</v>
      </c>
      <c r="G58">
        <v>20</v>
      </c>
    </row>
    <row r="59" spans="1:7" x14ac:dyDescent="0.2">
      <c r="A59" s="37" t="s">
        <v>127</v>
      </c>
      <c r="B59" t="s">
        <v>29</v>
      </c>
      <c r="C59">
        <v>65</v>
      </c>
      <c r="D59">
        <v>75</v>
      </c>
      <c r="E59">
        <v>123</v>
      </c>
      <c r="F59">
        <v>1158</v>
      </c>
      <c r="G59">
        <v>1211</v>
      </c>
    </row>
    <row r="60" spans="1:7" x14ac:dyDescent="0.2">
      <c r="A60" s="37" t="s">
        <v>161</v>
      </c>
      <c r="B60" t="s">
        <v>350</v>
      </c>
      <c r="C60">
        <v>34</v>
      </c>
      <c r="D60">
        <v>12</v>
      </c>
      <c r="E60">
        <v>17</v>
      </c>
      <c r="F60">
        <v>400</v>
      </c>
      <c r="G60">
        <v>485</v>
      </c>
    </row>
    <row r="61" spans="1:7" x14ac:dyDescent="0.2">
      <c r="A61" s="37" t="s">
        <v>161</v>
      </c>
      <c r="B61" t="s">
        <v>351</v>
      </c>
      <c r="C61">
        <v>4</v>
      </c>
      <c r="D61">
        <v>10</v>
      </c>
      <c r="E61">
        <v>11</v>
      </c>
      <c r="F61">
        <v>117</v>
      </c>
      <c r="G61">
        <v>134</v>
      </c>
    </row>
    <row r="62" spans="1:7" x14ac:dyDescent="0.2">
      <c r="A62" s="37" t="s">
        <v>161</v>
      </c>
      <c r="B62" t="s">
        <v>352</v>
      </c>
      <c r="C62">
        <v>3</v>
      </c>
      <c r="D62">
        <v>3</v>
      </c>
      <c r="E62">
        <v>5</v>
      </c>
      <c r="F62">
        <v>29</v>
      </c>
      <c r="G62">
        <v>35</v>
      </c>
    </row>
    <row r="63" spans="1:7" x14ac:dyDescent="0.2">
      <c r="A63" s="37" t="s">
        <v>161</v>
      </c>
      <c r="B63" t="s">
        <v>155</v>
      </c>
      <c r="C63">
        <v>11</v>
      </c>
      <c r="D63">
        <v>4</v>
      </c>
      <c r="E63">
        <v>0</v>
      </c>
      <c r="F63">
        <v>75</v>
      </c>
      <c r="G63">
        <v>83</v>
      </c>
    </row>
    <row r="64" spans="1:7" x14ac:dyDescent="0.2">
      <c r="A64" s="37" t="s">
        <v>161</v>
      </c>
      <c r="B64" t="s">
        <v>29</v>
      </c>
      <c r="C64">
        <v>52</v>
      </c>
      <c r="D64">
        <v>29</v>
      </c>
      <c r="E64">
        <v>33</v>
      </c>
      <c r="F64">
        <v>621</v>
      </c>
      <c r="G64">
        <v>737</v>
      </c>
    </row>
    <row r="65" spans="1:7" x14ac:dyDescent="0.2">
      <c r="A65" s="37" t="s">
        <v>99</v>
      </c>
      <c r="B65" t="s">
        <v>312</v>
      </c>
      <c r="C65">
        <v>14</v>
      </c>
      <c r="D65">
        <v>9</v>
      </c>
      <c r="E65">
        <v>11</v>
      </c>
      <c r="F65">
        <v>164</v>
      </c>
      <c r="G65">
        <v>178</v>
      </c>
    </row>
    <row r="66" spans="1:7" x14ac:dyDescent="0.2">
      <c r="A66" s="37" t="s">
        <v>99</v>
      </c>
      <c r="B66" t="s">
        <v>155</v>
      </c>
      <c r="C66">
        <v>22</v>
      </c>
      <c r="D66">
        <v>23</v>
      </c>
      <c r="E66">
        <v>0</v>
      </c>
      <c r="F66">
        <v>65</v>
      </c>
      <c r="G66">
        <v>65</v>
      </c>
    </row>
    <row r="67" spans="1:7" x14ac:dyDescent="0.2">
      <c r="A67" s="37" t="s">
        <v>99</v>
      </c>
      <c r="B67" t="s">
        <v>29</v>
      </c>
      <c r="C67">
        <v>36</v>
      </c>
      <c r="D67">
        <v>32</v>
      </c>
      <c r="E67">
        <v>11</v>
      </c>
      <c r="F67">
        <v>229</v>
      </c>
      <c r="G67">
        <v>243</v>
      </c>
    </row>
    <row r="68" spans="1:7" x14ac:dyDescent="0.2">
      <c r="A68" s="37" t="s">
        <v>101</v>
      </c>
      <c r="B68" t="s">
        <v>237</v>
      </c>
      <c r="C68">
        <v>34</v>
      </c>
      <c r="D68">
        <v>34</v>
      </c>
      <c r="E68">
        <v>11</v>
      </c>
      <c r="F68">
        <v>279</v>
      </c>
      <c r="G68">
        <v>294</v>
      </c>
    </row>
    <row r="69" spans="1:7" x14ac:dyDescent="0.2">
      <c r="A69" s="37" t="s">
        <v>101</v>
      </c>
      <c r="B69" t="s">
        <v>29</v>
      </c>
      <c r="C69">
        <v>34</v>
      </c>
      <c r="D69">
        <v>34</v>
      </c>
      <c r="E69">
        <v>11</v>
      </c>
      <c r="F69">
        <v>279</v>
      </c>
      <c r="G69">
        <v>294</v>
      </c>
    </row>
    <row r="70" spans="1:7" x14ac:dyDescent="0.2">
      <c r="A70" s="37" t="s">
        <v>173</v>
      </c>
      <c r="B70" t="s">
        <v>155</v>
      </c>
      <c r="C70">
        <v>25</v>
      </c>
      <c r="D70">
        <v>0</v>
      </c>
      <c r="E70">
        <v>0</v>
      </c>
      <c r="F70">
        <v>29</v>
      </c>
      <c r="G70">
        <v>29</v>
      </c>
    </row>
    <row r="71" spans="1:7" x14ac:dyDescent="0.2">
      <c r="A71" s="37" t="s">
        <v>173</v>
      </c>
      <c r="B71" t="s">
        <v>29</v>
      </c>
      <c r="C71">
        <v>25</v>
      </c>
      <c r="D71">
        <v>0</v>
      </c>
      <c r="E71">
        <v>0</v>
      </c>
      <c r="F71">
        <v>29</v>
      </c>
      <c r="G71">
        <v>29</v>
      </c>
    </row>
    <row r="72" spans="1:7" x14ac:dyDescent="0.2">
      <c r="A72" s="37" t="s">
        <v>97</v>
      </c>
      <c r="B72" t="s">
        <v>353</v>
      </c>
      <c r="C72">
        <v>8</v>
      </c>
      <c r="D72">
        <v>8</v>
      </c>
      <c r="E72">
        <v>8</v>
      </c>
      <c r="F72">
        <v>106</v>
      </c>
      <c r="G72">
        <v>112</v>
      </c>
    </row>
    <row r="73" spans="1:7" x14ac:dyDescent="0.2">
      <c r="A73" s="37" t="s">
        <v>97</v>
      </c>
      <c r="B73" t="s">
        <v>354</v>
      </c>
      <c r="C73">
        <v>7</v>
      </c>
      <c r="D73">
        <v>11</v>
      </c>
      <c r="E73">
        <v>7</v>
      </c>
      <c r="F73">
        <v>89</v>
      </c>
      <c r="G73">
        <v>95</v>
      </c>
    </row>
    <row r="74" spans="1:7" x14ac:dyDescent="0.2">
      <c r="A74" s="37" t="s">
        <v>97</v>
      </c>
      <c r="B74" t="s">
        <v>355</v>
      </c>
      <c r="C74">
        <v>3</v>
      </c>
      <c r="D74">
        <v>5</v>
      </c>
      <c r="E74">
        <v>3</v>
      </c>
      <c r="F74">
        <v>66</v>
      </c>
      <c r="G74">
        <v>70</v>
      </c>
    </row>
    <row r="75" spans="1:7" x14ac:dyDescent="0.2">
      <c r="A75" s="37" t="s">
        <v>97</v>
      </c>
      <c r="B75" t="s">
        <v>155</v>
      </c>
      <c r="C75">
        <v>5</v>
      </c>
      <c r="D75">
        <v>1</v>
      </c>
      <c r="E75">
        <v>0</v>
      </c>
      <c r="F75">
        <v>12</v>
      </c>
      <c r="G75">
        <v>12</v>
      </c>
    </row>
    <row r="76" spans="1:7" x14ac:dyDescent="0.2">
      <c r="A76" s="37" t="s">
        <v>97</v>
      </c>
      <c r="B76" t="s">
        <v>29</v>
      </c>
      <c r="C76">
        <v>23</v>
      </c>
      <c r="D76">
        <v>25</v>
      </c>
      <c r="E76">
        <v>18</v>
      </c>
      <c r="F76">
        <v>273</v>
      </c>
      <c r="G76">
        <v>289</v>
      </c>
    </row>
    <row r="77" spans="1:7" x14ac:dyDescent="0.2">
      <c r="A77" s="37" t="s">
        <v>174</v>
      </c>
      <c r="B77" t="s">
        <v>356</v>
      </c>
      <c r="C77">
        <v>11</v>
      </c>
      <c r="D77">
        <v>5</v>
      </c>
      <c r="E77">
        <v>0</v>
      </c>
      <c r="F77">
        <v>44</v>
      </c>
      <c r="G77">
        <v>45</v>
      </c>
    </row>
    <row r="78" spans="1:7" x14ac:dyDescent="0.2">
      <c r="A78" s="37" t="s">
        <v>174</v>
      </c>
      <c r="B78" t="s">
        <v>357</v>
      </c>
      <c r="C78">
        <v>6</v>
      </c>
      <c r="D78">
        <v>3</v>
      </c>
      <c r="E78">
        <v>2</v>
      </c>
      <c r="F78">
        <v>71</v>
      </c>
      <c r="G78">
        <v>71</v>
      </c>
    </row>
    <row r="79" spans="1:7" x14ac:dyDescent="0.2">
      <c r="A79" s="37" t="s">
        <v>174</v>
      </c>
      <c r="B79" t="s">
        <v>155</v>
      </c>
      <c r="C79">
        <v>0</v>
      </c>
      <c r="D79">
        <v>4</v>
      </c>
      <c r="E79">
        <v>0</v>
      </c>
      <c r="F79">
        <v>32</v>
      </c>
      <c r="G79">
        <v>32</v>
      </c>
    </row>
    <row r="80" spans="1:7" x14ac:dyDescent="0.2">
      <c r="A80" s="37" t="s">
        <v>174</v>
      </c>
      <c r="B80" t="s">
        <v>29</v>
      </c>
      <c r="C80">
        <v>17</v>
      </c>
      <c r="D80">
        <v>12</v>
      </c>
      <c r="E80">
        <v>2</v>
      </c>
      <c r="F80">
        <v>147</v>
      </c>
      <c r="G80">
        <v>148</v>
      </c>
    </row>
    <row r="81" spans="1:7" x14ac:dyDescent="0.2">
      <c r="A81" s="37" t="s">
        <v>175</v>
      </c>
      <c r="B81" t="s">
        <v>338</v>
      </c>
      <c r="C81">
        <v>9</v>
      </c>
      <c r="D81">
        <v>0</v>
      </c>
      <c r="E81">
        <v>0</v>
      </c>
      <c r="F81">
        <v>9</v>
      </c>
      <c r="G81">
        <v>9</v>
      </c>
    </row>
    <row r="82" spans="1:7" x14ac:dyDescent="0.2">
      <c r="A82" s="37" t="s">
        <v>175</v>
      </c>
      <c r="B82" t="s">
        <v>29</v>
      </c>
      <c r="C82">
        <v>9</v>
      </c>
      <c r="D82">
        <v>0</v>
      </c>
      <c r="E82">
        <v>0</v>
      </c>
      <c r="F82">
        <v>9</v>
      </c>
      <c r="G82">
        <v>9</v>
      </c>
    </row>
    <row r="83" spans="1:7" x14ac:dyDescent="0.2">
      <c r="A83" s="37" t="s">
        <v>303</v>
      </c>
      <c r="B83" t="s">
        <v>29</v>
      </c>
      <c r="C83">
        <v>176</v>
      </c>
      <c r="D83">
        <v>186</v>
      </c>
      <c r="E83">
        <v>8</v>
      </c>
      <c r="F83">
        <v>887</v>
      </c>
      <c r="G83">
        <v>887</v>
      </c>
    </row>
    <row r="84" spans="1:7" x14ac:dyDescent="0.2">
      <c r="A84" s="38" t="s">
        <v>29</v>
      </c>
      <c r="B84" s="18" t="s">
        <v>29</v>
      </c>
      <c r="C84" s="18">
        <v>5774</v>
      </c>
      <c r="D84" s="18">
        <v>4899</v>
      </c>
      <c r="E84" s="18">
        <v>4087</v>
      </c>
      <c r="F84" s="18">
        <v>57333</v>
      </c>
      <c r="G84" s="18">
        <v>60988</v>
      </c>
    </row>
    <row r="85" spans="1:7" ht="22.5" customHeight="1" x14ac:dyDescent="0.2">
      <c r="A85" s="37" t="s">
        <v>56</v>
      </c>
      <c r="B85" s="37"/>
      <c r="C85" s="37"/>
      <c r="D85" s="37"/>
      <c r="E85" s="37"/>
      <c r="F85" s="37"/>
      <c r="G85" s="37"/>
    </row>
    <row r="86" spans="1:7" x14ac:dyDescent="0.2">
      <c r="A86" s="37" t="s">
        <v>57</v>
      </c>
      <c r="B86" s="37"/>
      <c r="C86" s="37"/>
      <c r="D86" s="37"/>
      <c r="E86" s="37"/>
      <c r="F86" s="37"/>
      <c r="G86" s="37"/>
    </row>
  </sheetData>
  <sheetProtection sheet="1"/>
  <mergeCells count="25">
    <mergeCell ref="A81:A82"/>
    <mergeCell ref="A83"/>
    <mergeCell ref="A84"/>
    <mergeCell ref="A85:G85"/>
    <mergeCell ref="A86:G86"/>
    <mergeCell ref="A65:A67"/>
    <mergeCell ref="A68:A69"/>
    <mergeCell ref="A70:A71"/>
    <mergeCell ref="A72:A76"/>
    <mergeCell ref="A77:A80"/>
    <mergeCell ref="A46:A48"/>
    <mergeCell ref="A49:A52"/>
    <mergeCell ref="A53:A56"/>
    <mergeCell ref="A57:A59"/>
    <mergeCell ref="A60:A64"/>
    <mergeCell ref="A28:A31"/>
    <mergeCell ref="A32:A34"/>
    <mergeCell ref="A35:A39"/>
    <mergeCell ref="A40:A43"/>
    <mergeCell ref="A44:A45"/>
    <mergeCell ref="B1:E1"/>
    <mergeCell ref="A11:A13"/>
    <mergeCell ref="A14:A21"/>
    <mergeCell ref="A22:A24"/>
    <mergeCell ref="A25:A27"/>
  </mergeCells>
  <hyperlinks>
    <hyperlink ref="A7" r:id="rId1" xr:uid="{00000000-0004-0000-0E00-000000000000}"/>
  </hyperlinks>
  <pageMargins left="0.7" right="0.7" top="0.75" bottom="0.75" header="0.3" footer="0.3"/>
  <pageSetup paperSize="9"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359</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139</v>
      </c>
      <c r="B11" t="s">
        <v>360</v>
      </c>
      <c r="C11">
        <v>146</v>
      </c>
      <c r="D11">
        <v>157</v>
      </c>
      <c r="E11">
        <v>106</v>
      </c>
      <c r="F11">
        <v>1852</v>
      </c>
      <c r="G11">
        <v>1940</v>
      </c>
    </row>
    <row r="12" spans="1:16" x14ac:dyDescent="0.2">
      <c r="A12" s="37" t="s">
        <v>139</v>
      </c>
      <c r="B12" t="s">
        <v>361</v>
      </c>
      <c r="C12">
        <v>142</v>
      </c>
      <c r="D12">
        <v>103</v>
      </c>
      <c r="E12">
        <v>132</v>
      </c>
      <c r="F12">
        <v>1276</v>
      </c>
      <c r="G12">
        <v>1366</v>
      </c>
    </row>
    <row r="13" spans="1:16" x14ac:dyDescent="0.2">
      <c r="A13" s="37" t="s">
        <v>139</v>
      </c>
      <c r="B13" t="s">
        <v>362</v>
      </c>
      <c r="C13">
        <v>32</v>
      </c>
      <c r="D13">
        <v>30</v>
      </c>
      <c r="E13">
        <v>16</v>
      </c>
      <c r="F13">
        <v>427</v>
      </c>
      <c r="G13">
        <v>456</v>
      </c>
    </row>
    <row r="14" spans="1:16" x14ac:dyDescent="0.2">
      <c r="A14" s="37" t="s">
        <v>139</v>
      </c>
      <c r="B14" t="s">
        <v>155</v>
      </c>
      <c r="C14">
        <v>89</v>
      </c>
      <c r="D14">
        <v>39</v>
      </c>
      <c r="E14">
        <v>0</v>
      </c>
      <c r="F14">
        <v>275</v>
      </c>
      <c r="G14">
        <v>279</v>
      </c>
    </row>
    <row r="15" spans="1:16" x14ac:dyDescent="0.2">
      <c r="A15" s="37" t="s">
        <v>139</v>
      </c>
      <c r="B15" t="s">
        <v>29</v>
      </c>
      <c r="C15">
        <v>409</v>
      </c>
      <c r="D15">
        <v>329</v>
      </c>
      <c r="E15">
        <v>254</v>
      </c>
      <c r="F15">
        <v>3830</v>
      </c>
      <c r="G15">
        <v>4041</v>
      </c>
    </row>
    <row r="16" spans="1:16" x14ac:dyDescent="0.2">
      <c r="A16" s="37" t="s">
        <v>178</v>
      </c>
      <c r="B16" t="s">
        <v>363</v>
      </c>
      <c r="C16">
        <v>96</v>
      </c>
      <c r="D16">
        <v>102</v>
      </c>
      <c r="E16">
        <v>76</v>
      </c>
      <c r="F16">
        <v>873</v>
      </c>
      <c r="G16">
        <v>973</v>
      </c>
    </row>
    <row r="17" spans="1:7" x14ac:dyDescent="0.2">
      <c r="A17" s="37" t="s">
        <v>178</v>
      </c>
      <c r="B17" t="s">
        <v>364</v>
      </c>
      <c r="C17">
        <v>57</v>
      </c>
      <c r="D17">
        <v>72</v>
      </c>
      <c r="E17">
        <v>61</v>
      </c>
      <c r="F17">
        <v>903</v>
      </c>
      <c r="G17">
        <v>988</v>
      </c>
    </row>
    <row r="18" spans="1:7" x14ac:dyDescent="0.2">
      <c r="A18" s="37" t="s">
        <v>178</v>
      </c>
      <c r="B18" t="s">
        <v>365</v>
      </c>
      <c r="C18">
        <v>55</v>
      </c>
      <c r="D18">
        <v>70</v>
      </c>
      <c r="E18">
        <v>43</v>
      </c>
      <c r="F18">
        <v>615</v>
      </c>
      <c r="G18">
        <v>698</v>
      </c>
    </row>
    <row r="19" spans="1:7" x14ac:dyDescent="0.2">
      <c r="A19" s="37" t="s">
        <v>178</v>
      </c>
      <c r="B19" t="s">
        <v>366</v>
      </c>
      <c r="C19">
        <v>31</v>
      </c>
      <c r="D19">
        <v>33</v>
      </c>
      <c r="E19">
        <v>23</v>
      </c>
      <c r="F19">
        <v>309</v>
      </c>
      <c r="G19">
        <v>348</v>
      </c>
    </row>
    <row r="20" spans="1:7" x14ac:dyDescent="0.2">
      <c r="A20" s="37" t="s">
        <v>178</v>
      </c>
      <c r="B20" t="s">
        <v>367</v>
      </c>
      <c r="C20">
        <v>30</v>
      </c>
      <c r="D20">
        <v>31</v>
      </c>
      <c r="E20">
        <v>22</v>
      </c>
      <c r="F20">
        <v>323</v>
      </c>
      <c r="G20">
        <v>370</v>
      </c>
    </row>
    <row r="21" spans="1:7" x14ac:dyDescent="0.2">
      <c r="A21" s="37" t="s">
        <v>178</v>
      </c>
      <c r="B21" t="s">
        <v>368</v>
      </c>
      <c r="C21">
        <v>23</v>
      </c>
      <c r="D21">
        <v>15</v>
      </c>
      <c r="E21">
        <v>1</v>
      </c>
      <c r="F21">
        <v>119</v>
      </c>
      <c r="G21">
        <v>123</v>
      </c>
    </row>
    <row r="22" spans="1:7" x14ac:dyDescent="0.2">
      <c r="A22" s="37" t="s">
        <v>178</v>
      </c>
      <c r="B22" t="s">
        <v>369</v>
      </c>
      <c r="C22">
        <v>22</v>
      </c>
      <c r="D22">
        <v>18</v>
      </c>
      <c r="E22">
        <v>29</v>
      </c>
      <c r="F22">
        <v>283</v>
      </c>
      <c r="G22">
        <v>323</v>
      </c>
    </row>
    <row r="23" spans="1:7" x14ac:dyDescent="0.2">
      <c r="A23" s="37" t="s">
        <v>178</v>
      </c>
      <c r="B23" t="s">
        <v>155</v>
      </c>
      <c r="C23">
        <v>42</v>
      </c>
      <c r="D23">
        <v>57</v>
      </c>
      <c r="E23">
        <v>31</v>
      </c>
      <c r="F23">
        <v>484</v>
      </c>
      <c r="G23">
        <v>544</v>
      </c>
    </row>
    <row r="24" spans="1:7" x14ac:dyDescent="0.2">
      <c r="A24" s="37" t="s">
        <v>178</v>
      </c>
      <c r="B24" t="s">
        <v>29</v>
      </c>
      <c r="C24">
        <v>356</v>
      </c>
      <c r="D24">
        <v>398</v>
      </c>
      <c r="E24">
        <v>286</v>
      </c>
      <c r="F24">
        <v>3909</v>
      </c>
      <c r="G24">
        <v>4367</v>
      </c>
    </row>
    <row r="25" spans="1:7" x14ac:dyDescent="0.2">
      <c r="A25" s="37" t="s">
        <v>123</v>
      </c>
      <c r="B25" t="s">
        <v>370</v>
      </c>
      <c r="C25">
        <v>78</v>
      </c>
      <c r="D25">
        <v>67</v>
      </c>
      <c r="E25">
        <v>77</v>
      </c>
      <c r="F25">
        <v>1038</v>
      </c>
      <c r="G25">
        <v>1118</v>
      </c>
    </row>
    <row r="26" spans="1:7" x14ac:dyDescent="0.2">
      <c r="A26" s="37" t="s">
        <v>123</v>
      </c>
      <c r="B26" t="s">
        <v>371</v>
      </c>
      <c r="C26">
        <v>69</v>
      </c>
      <c r="D26">
        <v>76</v>
      </c>
      <c r="E26">
        <v>59</v>
      </c>
      <c r="F26">
        <v>755</v>
      </c>
      <c r="G26">
        <v>809</v>
      </c>
    </row>
    <row r="27" spans="1:7" x14ac:dyDescent="0.2">
      <c r="A27" s="37" t="s">
        <v>123</v>
      </c>
      <c r="B27" t="s">
        <v>372</v>
      </c>
      <c r="C27">
        <v>40</v>
      </c>
      <c r="D27">
        <v>48</v>
      </c>
      <c r="E27">
        <v>27</v>
      </c>
      <c r="F27">
        <v>505</v>
      </c>
      <c r="G27">
        <v>521</v>
      </c>
    </row>
    <row r="28" spans="1:7" x14ac:dyDescent="0.2">
      <c r="A28" s="37" t="s">
        <v>123</v>
      </c>
      <c r="B28" t="s">
        <v>373</v>
      </c>
      <c r="C28">
        <v>28</v>
      </c>
      <c r="D28">
        <v>56</v>
      </c>
      <c r="E28">
        <v>30</v>
      </c>
      <c r="F28">
        <v>428</v>
      </c>
      <c r="G28">
        <v>447</v>
      </c>
    </row>
    <row r="29" spans="1:7" x14ac:dyDescent="0.2">
      <c r="A29" s="37" t="s">
        <v>123</v>
      </c>
      <c r="B29" t="s">
        <v>374</v>
      </c>
      <c r="C29">
        <v>25</v>
      </c>
      <c r="D29">
        <v>84</v>
      </c>
      <c r="E29">
        <v>64</v>
      </c>
      <c r="F29">
        <v>725</v>
      </c>
      <c r="G29">
        <v>774</v>
      </c>
    </row>
    <row r="30" spans="1:7" x14ac:dyDescent="0.2">
      <c r="A30" s="37" t="s">
        <v>123</v>
      </c>
      <c r="B30" t="s">
        <v>375</v>
      </c>
      <c r="C30">
        <v>20</v>
      </c>
      <c r="D30">
        <v>32</v>
      </c>
      <c r="E30">
        <v>39</v>
      </c>
      <c r="F30">
        <v>339</v>
      </c>
      <c r="G30">
        <v>358</v>
      </c>
    </row>
    <row r="31" spans="1:7" x14ac:dyDescent="0.2">
      <c r="A31" s="37" t="s">
        <v>123</v>
      </c>
      <c r="B31" t="s">
        <v>155</v>
      </c>
      <c r="C31">
        <v>27</v>
      </c>
      <c r="D31">
        <v>30</v>
      </c>
      <c r="E31">
        <v>40</v>
      </c>
      <c r="F31">
        <v>439</v>
      </c>
      <c r="G31">
        <v>459</v>
      </c>
    </row>
    <row r="32" spans="1:7" x14ac:dyDescent="0.2">
      <c r="A32" s="37" t="s">
        <v>123</v>
      </c>
      <c r="B32" t="s">
        <v>29</v>
      </c>
      <c r="C32">
        <v>287</v>
      </c>
      <c r="D32">
        <v>393</v>
      </c>
      <c r="E32">
        <v>336</v>
      </c>
      <c r="F32">
        <v>4229</v>
      </c>
      <c r="G32">
        <v>4486</v>
      </c>
    </row>
    <row r="33" spans="1:7" x14ac:dyDescent="0.2">
      <c r="A33" s="37" t="s">
        <v>169</v>
      </c>
      <c r="B33" t="s">
        <v>362</v>
      </c>
      <c r="C33">
        <v>69</v>
      </c>
      <c r="D33">
        <v>67</v>
      </c>
      <c r="E33">
        <v>0</v>
      </c>
      <c r="F33">
        <v>709</v>
      </c>
      <c r="G33">
        <v>712</v>
      </c>
    </row>
    <row r="34" spans="1:7" x14ac:dyDescent="0.2">
      <c r="A34" s="37" t="s">
        <v>169</v>
      </c>
      <c r="B34" t="s">
        <v>376</v>
      </c>
      <c r="C34">
        <v>30</v>
      </c>
      <c r="D34">
        <v>15</v>
      </c>
      <c r="E34">
        <v>41</v>
      </c>
      <c r="F34">
        <v>211</v>
      </c>
      <c r="G34">
        <v>223</v>
      </c>
    </row>
    <row r="35" spans="1:7" x14ac:dyDescent="0.2">
      <c r="A35" s="37" t="s">
        <v>169</v>
      </c>
      <c r="B35" t="s">
        <v>377</v>
      </c>
      <c r="C35">
        <v>20</v>
      </c>
      <c r="D35">
        <v>15</v>
      </c>
      <c r="E35">
        <v>22</v>
      </c>
      <c r="F35">
        <v>259</v>
      </c>
      <c r="G35">
        <v>276</v>
      </c>
    </row>
    <row r="36" spans="1:7" x14ac:dyDescent="0.2">
      <c r="A36" s="37" t="s">
        <v>169</v>
      </c>
      <c r="B36" t="s">
        <v>361</v>
      </c>
      <c r="C36">
        <v>19</v>
      </c>
      <c r="D36">
        <v>6</v>
      </c>
      <c r="E36">
        <v>42</v>
      </c>
      <c r="F36">
        <v>271</v>
      </c>
      <c r="G36">
        <v>292</v>
      </c>
    </row>
    <row r="37" spans="1:7" x14ac:dyDescent="0.2">
      <c r="A37" s="37" t="s">
        <v>169</v>
      </c>
      <c r="B37" t="s">
        <v>378</v>
      </c>
      <c r="C37">
        <v>18</v>
      </c>
      <c r="D37">
        <v>8</v>
      </c>
      <c r="E37">
        <v>8</v>
      </c>
      <c r="F37">
        <v>165</v>
      </c>
      <c r="G37">
        <v>170</v>
      </c>
    </row>
    <row r="38" spans="1:7" x14ac:dyDescent="0.2">
      <c r="A38" s="37" t="s">
        <v>169</v>
      </c>
      <c r="B38" t="s">
        <v>379</v>
      </c>
      <c r="C38">
        <v>12</v>
      </c>
      <c r="D38">
        <v>14</v>
      </c>
      <c r="E38">
        <v>8</v>
      </c>
      <c r="F38">
        <v>133</v>
      </c>
      <c r="G38">
        <v>137</v>
      </c>
    </row>
    <row r="39" spans="1:7" x14ac:dyDescent="0.2">
      <c r="A39" s="37" t="s">
        <v>169</v>
      </c>
      <c r="B39" t="s">
        <v>380</v>
      </c>
      <c r="C39">
        <v>12</v>
      </c>
      <c r="D39">
        <v>18</v>
      </c>
      <c r="E39">
        <v>19</v>
      </c>
      <c r="F39">
        <v>120</v>
      </c>
      <c r="G39">
        <v>133</v>
      </c>
    </row>
    <row r="40" spans="1:7" x14ac:dyDescent="0.2">
      <c r="A40" s="37" t="s">
        <v>169</v>
      </c>
      <c r="B40" t="s">
        <v>155</v>
      </c>
      <c r="C40">
        <v>17</v>
      </c>
      <c r="D40">
        <v>30</v>
      </c>
      <c r="E40">
        <v>16</v>
      </c>
      <c r="F40">
        <v>201</v>
      </c>
      <c r="G40">
        <v>227</v>
      </c>
    </row>
    <row r="41" spans="1:7" x14ac:dyDescent="0.2">
      <c r="A41" s="37" t="s">
        <v>169</v>
      </c>
      <c r="B41" t="s">
        <v>29</v>
      </c>
      <c r="C41">
        <v>197</v>
      </c>
      <c r="D41">
        <v>173</v>
      </c>
      <c r="E41">
        <v>156</v>
      </c>
      <c r="F41">
        <v>2069</v>
      </c>
      <c r="G41">
        <v>2170</v>
      </c>
    </row>
    <row r="42" spans="1:7" x14ac:dyDescent="0.2">
      <c r="A42" s="37" t="s">
        <v>179</v>
      </c>
      <c r="B42" t="s">
        <v>381</v>
      </c>
      <c r="C42">
        <v>114</v>
      </c>
      <c r="D42">
        <v>59</v>
      </c>
      <c r="E42">
        <v>69</v>
      </c>
      <c r="F42">
        <v>889</v>
      </c>
      <c r="G42">
        <v>904</v>
      </c>
    </row>
    <row r="43" spans="1:7" x14ac:dyDescent="0.2">
      <c r="A43" s="37" t="s">
        <v>179</v>
      </c>
      <c r="B43" t="s">
        <v>382</v>
      </c>
      <c r="C43">
        <v>8</v>
      </c>
      <c r="D43">
        <v>1</v>
      </c>
      <c r="E43">
        <v>20</v>
      </c>
      <c r="F43">
        <v>188</v>
      </c>
      <c r="G43">
        <v>203</v>
      </c>
    </row>
    <row r="44" spans="1:7" x14ac:dyDescent="0.2">
      <c r="A44" s="37" t="s">
        <v>179</v>
      </c>
      <c r="B44" t="s">
        <v>155</v>
      </c>
      <c r="C44">
        <v>7</v>
      </c>
      <c r="D44">
        <v>14</v>
      </c>
      <c r="E44">
        <v>0</v>
      </c>
      <c r="F44">
        <v>79</v>
      </c>
      <c r="G44">
        <v>79</v>
      </c>
    </row>
    <row r="45" spans="1:7" x14ac:dyDescent="0.2">
      <c r="A45" s="37" t="s">
        <v>179</v>
      </c>
      <c r="B45" t="s">
        <v>29</v>
      </c>
      <c r="C45">
        <v>129</v>
      </c>
      <c r="D45">
        <v>74</v>
      </c>
      <c r="E45">
        <v>89</v>
      </c>
      <c r="F45">
        <v>1156</v>
      </c>
      <c r="G45">
        <v>1186</v>
      </c>
    </row>
    <row r="46" spans="1:7" x14ac:dyDescent="0.2">
      <c r="A46" s="37" t="s">
        <v>181</v>
      </c>
      <c r="B46" t="s">
        <v>383</v>
      </c>
      <c r="C46">
        <v>53</v>
      </c>
      <c r="D46">
        <v>78</v>
      </c>
      <c r="E46">
        <v>17</v>
      </c>
      <c r="F46">
        <v>504</v>
      </c>
      <c r="G46">
        <v>527</v>
      </c>
    </row>
    <row r="47" spans="1:7" x14ac:dyDescent="0.2">
      <c r="A47" s="37" t="s">
        <v>181</v>
      </c>
      <c r="B47" t="s">
        <v>384</v>
      </c>
      <c r="C47">
        <v>49</v>
      </c>
      <c r="D47">
        <v>62</v>
      </c>
      <c r="E47">
        <v>11</v>
      </c>
      <c r="F47">
        <v>470</v>
      </c>
      <c r="G47">
        <v>489</v>
      </c>
    </row>
    <row r="48" spans="1:7" x14ac:dyDescent="0.2">
      <c r="A48" s="37" t="s">
        <v>181</v>
      </c>
      <c r="B48" t="s">
        <v>385</v>
      </c>
      <c r="C48">
        <v>20</v>
      </c>
      <c r="D48">
        <v>42</v>
      </c>
      <c r="E48">
        <v>4</v>
      </c>
      <c r="F48">
        <v>316</v>
      </c>
      <c r="G48">
        <v>345</v>
      </c>
    </row>
    <row r="49" spans="1:7" x14ac:dyDescent="0.2">
      <c r="A49" s="37" t="s">
        <v>181</v>
      </c>
      <c r="B49" t="s">
        <v>155</v>
      </c>
      <c r="C49">
        <v>0</v>
      </c>
      <c r="D49">
        <v>4</v>
      </c>
      <c r="E49">
        <v>0</v>
      </c>
      <c r="F49">
        <v>13</v>
      </c>
      <c r="G49">
        <v>23</v>
      </c>
    </row>
    <row r="50" spans="1:7" x14ac:dyDescent="0.2">
      <c r="A50" s="37" t="s">
        <v>181</v>
      </c>
      <c r="B50" t="s">
        <v>29</v>
      </c>
      <c r="C50">
        <v>122</v>
      </c>
      <c r="D50">
        <v>186</v>
      </c>
      <c r="E50">
        <v>32</v>
      </c>
      <c r="F50">
        <v>1303</v>
      </c>
      <c r="G50">
        <v>1384</v>
      </c>
    </row>
    <row r="51" spans="1:7" x14ac:dyDescent="0.2">
      <c r="A51" s="37" t="s">
        <v>180</v>
      </c>
      <c r="B51" t="s">
        <v>386</v>
      </c>
      <c r="C51">
        <v>43</v>
      </c>
      <c r="D51">
        <v>40</v>
      </c>
      <c r="E51">
        <v>40</v>
      </c>
      <c r="F51">
        <v>346</v>
      </c>
      <c r="G51">
        <v>385</v>
      </c>
    </row>
    <row r="52" spans="1:7" x14ac:dyDescent="0.2">
      <c r="A52" s="37" t="s">
        <v>180</v>
      </c>
      <c r="B52" t="s">
        <v>387</v>
      </c>
      <c r="C52">
        <v>40</v>
      </c>
      <c r="D52">
        <v>18</v>
      </c>
      <c r="E52">
        <v>21</v>
      </c>
      <c r="F52">
        <v>250</v>
      </c>
      <c r="G52">
        <v>264</v>
      </c>
    </row>
    <row r="53" spans="1:7" x14ac:dyDescent="0.2">
      <c r="A53" s="37" t="s">
        <v>180</v>
      </c>
      <c r="B53" t="s">
        <v>388</v>
      </c>
      <c r="C53">
        <v>22</v>
      </c>
      <c r="D53">
        <v>18</v>
      </c>
      <c r="E53">
        <v>10</v>
      </c>
      <c r="F53">
        <v>252</v>
      </c>
      <c r="G53">
        <v>271</v>
      </c>
    </row>
    <row r="54" spans="1:7" x14ac:dyDescent="0.2">
      <c r="A54" s="37" t="s">
        <v>180</v>
      </c>
      <c r="B54" t="s">
        <v>389</v>
      </c>
      <c r="C54">
        <v>10</v>
      </c>
      <c r="D54">
        <v>19</v>
      </c>
      <c r="E54">
        <v>42</v>
      </c>
      <c r="F54">
        <v>190</v>
      </c>
      <c r="G54">
        <v>203</v>
      </c>
    </row>
    <row r="55" spans="1:7" x14ac:dyDescent="0.2">
      <c r="A55" s="37" t="s">
        <v>180</v>
      </c>
      <c r="B55" t="s">
        <v>155</v>
      </c>
      <c r="C55">
        <v>7</v>
      </c>
      <c r="D55">
        <v>4</v>
      </c>
      <c r="E55">
        <v>0</v>
      </c>
      <c r="F55">
        <v>14</v>
      </c>
      <c r="G55">
        <v>14</v>
      </c>
    </row>
    <row r="56" spans="1:7" x14ac:dyDescent="0.2">
      <c r="A56" s="37" t="s">
        <v>180</v>
      </c>
      <c r="B56" t="s">
        <v>29</v>
      </c>
      <c r="C56">
        <v>122</v>
      </c>
      <c r="D56">
        <v>99</v>
      </c>
      <c r="E56">
        <v>113</v>
      </c>
      <c r="F56">
        <v>1052</v>
      </c>
      <c r="G56">
        <v>1137</v>
      </c>
    </row>
    <row r="57" spans="1:7" x14ac:dyDescent="0.2">
      <c r="A57" s="37" t="s">
        <v>115</v>
      </c>
      <c r="B57" t="s">
        <v>390</v>
      </c>
      <c r="C57">
        <v>102</v>
      </c>
      <c r="D57">
        <v>167</v>
      </c>
      <c r="E57">
        <v>38</v>
      </c>
      <c r="F57">
        <v>1097</v>
      </c>
      <c r="G57">
        <v>1137</v>
      </c>
    </row>
    <row r="58" spans="1:7" x14ac:dyDescent="0.2">
      <c r="A58" s="37" t="s">
        <v>115</v>
      </c>
      <c r="B58" t="s">
        <v>391</v>
      </c>
      <c r="C58">
        <v>8</v>
      </c>
      <c r="D58">
        <v>3</v>
      </c>
      <c r="E58">
        <v>1</v>
      </c>
      <c r="F58">
        <v>73</v>
      </c>
      <c r="G58">
        <v>75</v>
      </c>
    </row>
    <row r="59" spans="1:7" x14ac:dyDescent="0.2">
      <c r="A59" s="37" t="s">
        <v>115</v>
      </c>
      <c r="B59" t="s">
        <v>155</v>
      </c>
      <c r="C59">
        <v>10</v>
      </c>
      <c r="D59">
        <v>18</v>
      </c>
      <c r="E59">
        <v>2</v>
      </c>
      <c r="F59">
        <v>57</v>
      </c>
      <c r="G59">
        <v>60</v>
      </c>
    </row>
    <row r="60" spans="1:7" x14ac:dyDescent="0.2">
      <c r="A60" s="37" t="s">
        <v>115</v>
      </c>
      <c r="B60" t="s">
        <v>29</v>
      </c>
      <c r="C60">
        <v>120</v>
      </c>
      <c r="D60">
        <v>188</v>
      </c>
      <c r="E60">
        <v>41</v>
      </c>
      <c r="F60">
        <v>1227</v>
      </c>
      <c r="G60">
        <v>1272</v>
      </c>
    </row>
    <row r="61" spans="1:7" x14ac:dyDescent="0.2">
      <c r="A61" s="37" t="s">
        <v>182</v>
      </c>
      <c r="B61" t="s">
        <v>392</v>
      </c>
      <c r="C61">
        <v>29</v>
      </c>
      <c r="D61">
        <v>115</v>
      </c>
      <c r="E61">
        <v>38</v>
      </c>
      <c r="F61">
        <v>433</v>
      </c>
      <c r="G61">
        <v>451</v>
      </c>
    </row>
    <row r="62" spans="1:7" x14ac:dyDescent="0.2">
      <c r="A62" s="37" t="s">
        <v>182</v>
      </c>
      <c r="B62" t="s">
        <v>393</v>
      </c>
      <c r="C62">
        <v>23</v>
      </c>
      <c r="D62">
        <v>21</v>
      </c>
      <c r="E62">
        <v>22</v>
      </c>
      <c r="F62">
        <v>248</v>
      </c>
      <c r="G62">
        <v>260</v>
      </c>
    </row>
    <row r="63" spans="1:7" x14ac:dyDescent="0.2">
      <c r="A63" s="37" t="s">
        <v>182</v>
      </c>
      <c r="B63" t="s">
        <v>394</v>
      </c>
      <c r="C63">
        <v>9</v>
      </c>
      <c r="D63">
        <v>13</v>
      </c>
      <c r="E63">
        <v>32</v>
      </c>
      <c r="F63">
        <v>114</v>
      </c>
      <c r="G63">
        <v>120</v>
      </c>
    </row>
    <row r="64" spans="1:7" x14ac:dyDescent="0.2">
      <c r="A64" s="37" t="s">
        <v>182</v>
      </c>
      <c r="B64" t="s">
        <v>395</v>
      </c>
      <c r="C64">
        <v>8</v>
      </c>
      <c r="D64">
        <v>28</v>
      </c>
      <c r="E64">
        <v>24</v>
      </c>
      <c r="F64">
        <v>157</v>
      </c>
      <c r="G64">
        <v>171</v>
      </c>
    </row>
    <row r="65" spans="1:7" x14ac:dyDescent="0.2">
      <c r="A65" s="37" t="s">
        <v>182</v>
      </c>
      <c r="B65" t="s">
        <v>396</v>
      </c>
      <c r="C65">
        <v>6</v>
      </c>
      <c r="D65">
        <v>10</v>
      </c>
      <c r="E65">
        <v>8</v>
      </c>
      <c r="F65">
        <v>86</v>
      </c>
      <c r="G65">
        <v>89</v>
      </c>
    </row>
    <row r="66" spans="1:7" x14ac:dyDescent="0.2">
      <c r="A66" s="37" t="s">
        <v>182</v>
      </c>
      <c r="B66" t="s">
        <v>155</v>
      </c>
      <c r="C66">
        <v>23</v>
      </c>
      <c r="D66">
        <v>15</v>
      </c>
      <c r="E66">
        <v>6</v>
      </c>
      <c r="F66">
        <v>73</v>
      </c>
      <c r="G66">
        <v>75</v>
      </c>
    </row>
    <row r="67" spans="1:7" x14ac:dyDescent="0.2">
      <c r="A67" s="37" t="s">
        <v>182</v>
      </c>
      <c r="B67" t="s">
        <v>29</v>
      </c>
      <c r="C67">
        <v>98</v>
      </c>
      <c r="D67">
        <v>202</v>
      </c>
      <c r="E67">
        <v>130</v>
      </c>
      <c r="F67">
        <v>1111</v>
      </c>
      <c r="G67">
        <v>1166</v>
      </c>
    </row>
    <row r="68" spans="1:7" x14ac:dyDescent="0.2">
      <c r="A68" s="37" t="s">
        <v>170</v>
      </c>
      <c r="B68" t="s">
        <v>397</v>
      </c>
      <c r="C68">
        <v>43</v>
      </c>
      <c r="D68">
        <v>120</v>
      </c>
      <c r="E68">
        <v>16</v>
      </c>
      <c r="F68">
        <v>621</v>
      </c>
      <c r="G68">
        <v>642</v>
      </c>
    </row>
    <row r="69" spans="1:7" x14ac:dyDescent="0.2">
      <c r="A69" s="37" t="s">
        <v>170</v>
      </c>
      <c r="B69" t="s">
        <v>342</v>
      </c>
      <c r="C69">
        <v>43</v>
      </c>
      <c r="D69">
        <v>61</v>
      </c>
      <c r="E69">
        <v>11</v>
      </c>
      <c r="F69">
        <v>470</v>
      </c>
      <c r="G69">
        <v>482</v>
      </c>
    </row>
    <row r="70" spans="1:7" x14ac:dyDescent="0.2">
      <c r="A70" s="37" t="s">
        <v>170</v>
      </c>
      <c r="B70" t="s">
        <v>380</v>
      </c>
      <c r="C70">
        <v>10</v>
      </c>
      <c r="D70">
        <v>23</v>
      </c>
      <c r="E70">
        <v>2</v>
      </c>
      <c r="F70">
        <v>102</v>
      </c>
      <c r="G70">
        <v>105</v>
      </c>
    </row>
    <row r="71" spans="1:7" x14ac:dyDescent="0.2">
      <c r="A71" s="37" t="s">
        <v>170</v>
      </c>
      <c r="B71" t="s">
        <v>155</v>
      </c>
      <c r="C71">
        <v>0</v>
      </c>
      <c r="D71">
        <v>1</v>
      </c>
      <c r="E71">
        <v>0</v>
      </c>
      <c r="F71">
        <v>5</v>
      </c>
      <c r="G71">
        <v>5</v>
      </c>
    </row>
    <row r="72" spans="1:7" x14ac:dyDescent="0.2">
      <c r="A72" s="37" t="s">
        <v>170</v>
      </c>
      <c r="B72" t="s">
        <v>29</v>
      </c>
      <c r="C72">
        <v>96</v>
      </c>
      <c r="D72">
        <v>205</v>
      </c>
      <c r="E72">
        <v>29</v>
      </c>
      <c r="F72">
        <v>1198</v>
      </c>
      <c r="G72">
        <v>1234</v>
      </c>
    </row>
    <row r="73" spans="1:7" x14ac:dyDescent="0.2">
      <c r="A73" s="37" t="s">
        <v>183</v>
      </c>
      <c r="B73" t="s">
        <v>398</v>
      </c>
      <c r="C73">
        <v>42</v>
      </c>
      <c r="D73">
        <v>50</v>
      </c>
      <c r="E73">
        <v>40</v>
      </c>
      <c r="F73">
        <v>403</v>
      </c>
      <c r="G73">
        <v>436</v>
      </c>
    </row>
    <row r="74" spans="1:7" x14ac:dyDescent="0.2">
      <c r="A74" s="37" t="s">
        <v>183</v>
      </c>
      <c r="B74" t="s">
        <v>399</v>
      </c>
      <c r="C74">
        <v>20</v>
      </c>
      <c r="D74">
        <v>14</v>
      </c>
      <c r="E74">
        <v>0</v>
      </c>
      <c r="F74">
        <v>118</v>
      </c>
      <c r="G74">
        <v>118</v>
      </c>
    </row>
    <row r="75" spans="1:7" x14ac:dyDescent="0.2">
      <c r="A75" s="37" t="s">
        <v>183</v>
      </c>
      <c r="B75" t="s">
        <v>155</v>
      </c>
      <c r="C75">
        <v>3</v>
      </c>
      <c r="D75">
        <v>1</v>
      </c>
      <c r="E75">
        <v>0</v>
      </c>
      <c r="F75">
        <v>6</v>
      </c>
      <c r="G75">
        <v>6</v>
      </c>
    </row>
    <row r="76" spans="1:7" x14ac:dyDescent="0.2">
      <c r="A76" s="37" t="s">
        <v>183</v>
      </c>
      <c r="B76" t="s">
        <v>29</v>
      </c>
      <c r="C76">
        <v>65</v>
      </c>
      <c r="D76">
        <v>65</v>
      </c>
      <c r="E76">
        <v>40</v>
      </c>
      <c r="F76">
        <v>527</v>
      </c>
      <c r="G76">
        <v>560</v>
      </c>
    </row>
    <row r="77" spans="1:7" x14ac:dyDescent="0.2">
      <c r="A77" s="37" t="s">
        <v>171</v>
      </c>
      <c r="B77" t="s">
        <v>400</v>
      </c>
      <c r="C77">
        <v>23</v>
      </c>
      <c r="D77">
        <v>32</v>
      </c>
      <c r="E77">
        <v>0</v>
      </c>
      <c r="F77">
        <v>215</v>
      </c>
      <c r="G77">
        <v>215</v>
      </c>
    </row>
    <row r="78" spans="1:7" x14ac:dyDescent="0.2">
      <c r="A78" s="37" t="s">
        <v>171</v>
      </c>
      <c r="B78" t="s">
        <v>401</v>
      </c>
      <c r="C78">
        <v>7</v>
      </c>
      <c r="D78">
        <v>20</v>
      </c>
      <c r="E78">
        <v>5</v>
      </c>
      <c r="F78">
        <v>116</v>
      </c>
      <c r="G78">
        <v>127</v>
      </c>
    </row>
    <row r="79" spans="1:7" x14ac:dyDescent="0.2">
      <c r="A79" s="37" t="s">
        <v>171</v>
      </c>
      <c r="B79" t="s">
        <v>155</v>
      </c>
      <c r="C79">
        <v>8</v>
      </c>
      <c r="D79">
        <v>29</v>
      </c>
      <c r="E79">
        <v>6</v>
      </c>
      <c r="F79">
        <v>156</v>
      </c>
      <c r="G79">
        <v>180</v>
      </c>
    </row>
    <row r="80" spans="1:7" x14ac:dyDescent="0.2">
      <c r="A80" s="37" t="s">
        <v>171</v>
      </c>
      <c r="B80" t="s">
        <v>29</v>
      </c>
      <c r="C80">
        <v>38</v>
      </c>
      <c r="D80">
        <v>81</v>
      </c>
      <c r="E80">
        <v>11</v>
      </c>
      <c r="F80">
        <v>487</v>
      </c>
      <c r="G80">
        <v>522</v>
      </c>
    </row>
    <row r="81" spans="1:7" x14ac:dyDescent="0.2">
      <c r="A81" s="37" t="s">
        <v>185</v>
      </c>
      <c r="B81" t="s">
        <v>402</v>
      </c>
      <c r="C81">
        <v>22</v>
      </c>
      <c r="D81">
        <v>34</v>
      </c>
      <c r="E81">
        <v>0</v>
      </c>
      <c r="F81">
        <v>151</v>
      </c>
      <c r="G81">
        <v>151</v>
      </c>
    </row>
    <row r="82" spans="1:7" x14ac:dyDescent="0.2">
      <c r="A82" s="37" t="s">
        <v>185</v>
      </c>
      <c r="B82" t="s">
        <v>155</v>
      </c>
      <c r="C82">
        <v>4</v>
      </c>
      <c r="D82">
        <v>3</v>
      </c>
      <c r="E82">
        <v>0</v>
      </c>
      <c r="F82">
        <v>7</v>
      </c>
      <c r="G82">
        <v>7</v>
      </c>
    </row>
    <row r="83" spans="1:7" x14ac:dyDescent="0.2">
      <c r="A83" s="37" t="s">
        <v>185</v>
      </c>
      <c r="B83" t="s">
        <v>29</v>
      </c>
      <c r="C83">
        <v>26</v>
      </c>
      <c r="D83">
        <v>37</v>
      </c>
      <c r="E83">
        <v>0</v>
      </c>
      <c r="F83">
        <v>158</v>
      </c>
      <c r="G83">
        <v>158</v>
      </c>
    </row>
    <row r="84" spans="1:7" x14ac:dyDescent="0.2">
      <c r="A84" s="37" t="s">
        <v>184</v>
      </c>
      <c r="B84" t="s">
        <v>403</v>
      </c>
      <c r="C84">
        <v>26</v>
      </c>
      <c r="D84">
        <v>32</v>
      </c>
      <c r="E84">
        <v>19</v>
      </c>
      <c r="F84">
        <v>361</v>
      </c>
      <c r="G84">
        <v>371</v>
      </c>
    </row>
    <row r="85" spans="1:7" x14ac:dyDescent="0.2">
      <c r="A85" s="37" t="s">
        <v>184</v>
      </c>
      <c r="B85" t="s">
        <v>155</v>
      </c>
      <c r="C85">
        <v>0</v>
      </c>
      <c r="D85">
        <v>5</v>
      </c>
      <c r="E85">
        <v>0</v>
      </c>
      <c r="F85">
        <v>7</v>
      </c>
      <c r="G85">
        <v>7</v>
      </c>
    </row>
    <row r="86" spans="1:7" x14ac:dyDescent="0.2">
      <c r="A86" s="37" t="s">
        <v>184</v>
      </c>
      <c r="B86" t="s">
        <v>29</v>
      </c>
      <c r="C86">
        <v>26</v>
      </c>
      <c r="D86">
        <v>37</v>
      </c>
      <c r="E86">
        <v>19</v>
      </c>
      <c r="F86">
        <v>368</v>
      </c>
      <c r="G86">
        <v>378</v>
      </c>
    </row>
    <row r="87" spans="1:7" x14ac:dyDescent="0.2">
      <c r="A87" s="37" t="s">
        <v>186</v>
      </c>
      <c r="B87" t="s">
        <v>404</v>
      </c>
      <c r="C87">
        <v>20</v>
      </c>
      <c r="D87">
        <v>0</v>
      </c>
      <c r="E87">
        <v>0</v>
      </c>
      <c r="F87">
        <v>237</v>
      </c>
      <c r="G87">
        <v>237</v>
      </c>
    </row>
    <row r="88" spans="1:7" x14ac:dyDescent="0.2">
      <c r="A88" s="37" t="s">
        <v>186</v>
      </c>
      <c r="B88" t="s">
        <v>405</v>
      </c>
      <c r="C88">
        <v>4</v>
      </c>
      <c r="D88">
        <v>0</v>
      </c>
      <c r="E88">
        <v>0</v>
      </c>
      <c r="F88">
        <v>143</v>
      </c>
      <c r="G88">
        <v>143</v>
      </c>
    </row>
    <row r="89" spans="1:7" x14ac:dyDescent="0.2">
      <c r="A89" s="37" t="s">
        <v>186</v>
      </c>
      <c r="B89" t="s">
        <v>155</v>
      </c>
      <c r="C89">
        <v>0</v>
      </c>
      <c r="D89">
        <v>0</v>
      </c>
      <c r="E89">
        <v>0</v>
      </c>
      <c r="F89">
        <v>2</v>
      </c>
      <c r="G89">
        <v>2</v>
      </c>
    </row>
    <row r="90" spans="1:7" x14ac:dyDescent="0.2">
      <c r="A90" s="37" t="s">
        <v>186</v>
      </c>
      <c r="B90" t="s">
        <v>29</v>
      </c>
      <c r="C90">
        <v>24</v>
      </c>
      <c r="D90">
        <v>0</v>
      </c>
      <c r="E90">
        <v>0</v>
      </c>
      <c r="F90">
        <v>382</v>
      </c>
      <c r="G90">
        <v>382</v>
      </c>
    </row>
    <row r="91" spans="1:7" x14ac:dyDescent="0.2">
      <c r="A91" s="37" t="s">
        <v>303</v>
      </c>
      <c r="B91" t="s">
        <v>29</v>
      </c>
      <c r="C91">
        <v>18</v>
      </c>
      <c r="D91">
        <v>18</v>
      </c>
      <c r="E91">
        <v>26</v>
      </c>
      <c r="F91">
        <v>980</v>
      </c>
      <c r="G91">
        <v>1019</v>
      </c>
    </row>
    <row r="92" spans="1:7" x14ac:dyDescent="0.2">
      <c r="A92" s="38" t="s">
        <v>29</v>
      </c>
      <c r="B92" s="18" t="s">
        <v>29</v>
      </c>
      <c r="C92" s="18">
        <v>2133</v>
      </c>
      <c r="D92" s="18">
        <v>2485</v>
      </c>
      <c r="E92" s="18">
        <v>1562</v>
      </c>
      <c r="F92" s="18">
        <v>23986</v>
      </c>
      <c r="G92" s="18">
        <v>25462</v>
      </c>
    </row>
    <row r="93" spans="1:7" ht="22.5" customHeight="1" x14ac:dyDescent="0.2">
      <c r="A93" s="37" t="s">
        <v>56</v>
      </c>
      <c r="B93" s="37"/>
      <c r="C93" s="37"/>
      <c r="D93" s="37"/>
      <c r="E93" s="37"/>
      <c r="F93" s="37"/>
      <c r="G93" s="37"/>
    </row>
    <row r="94" spans="1:7" x14ac:dyDescent="0.2">
      <c r="A94" s="37" t="s">
        <v>57</v>
      </c>
      <c r="B94" s="37"/>
      <c r="C94" s="37"/>
      <c r="D94" s="37"/>
      <c r="E94" s="37"/>
      <c r="F94" s="37"/>
      <c r="G94" s="37"/>
    </row>
  </sheetData>
  <sheetProtection sheet="1"/>
  <mergeCells count="20">
    <mergeCell ref="A87:A90"/>
    <mergeCell ref="A91"/>
    <mergeCell ref="A92"/>
    <mergeCell ref="A93:G93"/>
    <mergeCell ref="A94:G94"/>
    <mergeCell ref="A68:A72"/>
    <mergeCell ref="A73:A76"/>
    <mergeCell ref="A77:A80"/>
    <mergeCell ref="A81:A83"/>
    <mergeCell ref="A84:A86"/>
    <mergeCell ref="A42:A45"/>
    <mergeCell ref="A46:A50"/>
    <mergeCell ref="A51:A56"/>
    <mergeCell ref="A57:A60"/>
    <mergeCell ref="A61:A67"/>
    <mergeCell ref="B1:E1"/>
    <mergeCell ref="A11:A15"/>
    <mergeCell ref="A16:A24"/>
    <mergeCell ref="A25:A32"/>
    <mergeCell ref="A33:A41"/>
  </mergeCells>
  <hyperlinks>
    <hyperlink ref="A7" r:id="rId1" xr:uid="{00000000-0004-0000-0F00-000000000000}"/>
  </hyperlinks>
  <pageMargins left="0.7" right="0.7" top="0.75" bottom="0.75" header="0.3" footer="0.3"/>
  <pageSetup paperSize="9"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1"/>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407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95</v>
      </c>
      <c r="B11" t="s">
        <v>408</v>
      </c>
      <c r="C11">
        <v>204</v>
      </c>
      <c r="D11">
        <v>208</v>
      </c>
      <c r="E11">
        <v>205</v>
      </c>
      <c r="F11">
        <v>2408</v>
      </c>
      <c r="G11">
        <v>2537</v>
      </c>
    </row>
    <row r="12" spans="1:16" x14ac:dyDescent="0.2">
      <c r="A12" s="37" t="s">
        <v>95</v>
      </c>
      <c r="B12" t="s">
        <v>409</v>
      </c>
      <c r="C12">
        <v>17</v>
      </c>
      <c r="D12">
        <v>22</v>
      </c>
      <c r="E12">
        <v>38</v>
      </c>
      <c r="F12">
        <v>331</v>
      </c>
      <c r="G12">
        <v>355</v>
      </c>
    </row>
    <row r="13" spans="1:16" x14ac:dyDescent="0.2">
      <c r="A13" s="37" t="s">
        <v>95</v>
      </c>
      <c r="B13" t="s">
        <v>29</v>
      </c>
      <c r="C13">
        <v>221</v>
      </c>
      <c r="D13">
        <v>230</v>
      </c>
      <c r="E13">
        <v>243</v>
      </c>
      <c r="F13">
        <v>2739</v>
      </c>
      <c r="G13">
        <v>2892</v>
      </c>
    </row>
    <row r="14" spans="1:16" x14ac:dyDescent="0.2">
      <c r="A14" s="37" t="s">
        <v>151</v>
      </c>
      <c r="B14" t="s">
        <v>336</v>
      </c>
      <c r="C14">
        <v>86</v>
      </c>
      <c r="D14">
        <v>38</v>
      </c>
      <c r="E14">
        <v>10</v>
      </c>
      <c r="F14">
        <v>269</v>
      </c>
      <c r="G14">
        <v>313</v>
      </c>
    </row>
    <row r="15" spans="1:16" x14ac:dyDescent="0.2">
      <c r="A15" s="37" t="s">
        <v>151</v>
      </c>
      <c r="B15" t="s">
        <v>29</v>
      </c>
      <c r="C15">
        <v>86</v>
      </c>
      <c r="D15">
        <v>38</v>
      </c>
      <c r="E15">
        <v>10</v>
      </c>
      <c r="F15">
        <v>269</v>
      </c>
      <c r="G15">
        <v>313</v>
      </c>
    </row>
    <row r="16" spans="1:16" x14ac:dyDescent="0.2">
      <c r="A16" s="37" t="s">
        <v>170</v>
      </c>
      <c r="B16" t="s">
        <v>410</v>
      </c>
      <c r="C16">
        <v>35</v>
      </c>
      <c r="D16">
        <v>27</v>
      </c>
      <c r="E16">
        <v>22</v>
      </c>
      <c r="F16">
        <v>248</v>
      </c>
      <c r="G16">
        <v>269</v>
      </c>
    </row>
    <row r="17" spans="1:7" x14ac:dyDescent="0.2">
      <c r="A17" s="37" t="s">
        <v>170</v>
      </c>
      <c r="B17" t="s">
        <v>29</v>
      </c>
      <c r="C17">
        <v>35</v>
      </c>
      <c r="D17">
        <v>27</v>
      </c>
      <c r="E17">
        <v>22</v>
      </c>
      <c r="F17">
        <v>248</v>
      </c>
      <c r="G17">
        <v>269</v>
      </c>
    </row>
    <row r="18" spans="1:7" x14ac:dyDescent="0.2">
      <c r="A18" s="37" t="s">
        <v>189</v>
      </c>
      <c r="B18" t="s">
        <v>411</v>
      </c>
      <c r="C18">
        <v>29</v>
      </c>
      <c r="D18">
        <v>34</v>
      </c>
      <c r="E18">
        <v>33</v>
      </c>
      <c r="F18">
        <v>352</v>
      </c>
      <c r="G18">
        <v>379</v>
      </c>
    </row>
    <row r="19" spans="1:7" x14ac:dyDescent="0.2">
      <c r="A19" s="37" t="s">
        <v>189</v>
      </c>
      <c r="B19" t="s">
        <v>412</v>
      </c>
      <c r="C19">
        <v>2</v>
      </c>
      <c r="D19">
        <v>1</v>
      </c>
      <c r="E19">
        <v>0</v>
      </c>
      <c r="F19">
        <v>11</v>
      </c>
      <c r="G19">
        <v>12</v>
      </c>
    </row>
    <row r="20" spans="1:7" x14ac:dyDescent="0.2">
      <c r="A20" s="37" t="s">
        <v>189</v>
      </c>
      <c r="B20" t="s">
        <v>29</v>
      </c>
      <c r="C20">
        <v>31</v>
      </c>
      <c r="D20">
        <v>35</v>
      </c>
      <c r="E20">
        <v>33</v>
      </c>
      <c r="F20">
        <v>363</v>
      </c>
      <c r="G20">
        <v>391</v>
      </c>
    </row>
    <row r="21" spans="1:7" x14ac:dyDescent="0.2">
      <c r="A21" s="37" t="s">
        <v>190</v>
      </c>
      <c r="B21" t="s">
        <v>413</v>
      </c>
      <c r="C21">
        <v>11</v>
      </c>
      <c r="D21">
        <v>6</v>
      </c>
      <c r="E21">
        <v>6</v>
      </c>
      <c r="F21">
        <v>99</v>
      </c>
      <c r="G21">
        <v>106</v>
      </c>
    </row>
    <row r="22" spans="1:7" x14ac:dyDescent="0.2">
      <c r="A22" s="37" t="s">
        <v>190</v>
      </c>
      <c r="B22" t="s">
        <v>414</v>
      </c>
      <c r="C22">
        <v>8</v>
      </c>
      <c r="D22">
        <v>2</v>
      </c>
      <c r="E22">
        <v>0</v>
      </c>
      <c r="F22">
        <v>15</v>
      </c>
      <c r="G22">
        <v>15</v>
      </c>
    </row>
    <row r="23" spans="1:7" x14ac:dyDescent="0.2">
      <c r="A23" s="37" t="s">
        <v>190</v>
      </c>
      <c r="B23" t="s">
        <v>415</v>
      </c>
      <c r="C23">
        <v>6</v>
      </c>
      <c r="D23">
        <v>8</v>
      </c>
      <c r="E23">
        <v>4</v>
      </c>
      <c r="F23">
        <v>50</v>
      </c>
      <c r="G23">
        <v>51</v>
      </c>
    </row>
    <row r="24" spans="1:7" x14ac:dyDescent="0.2">
      <c r="A24" s="37" t="s">
        <v>190</v>
      </c>
      <c r="B24" t="s">
        <v>416</v>
      </c>
      <c r="C24">
        <v>2</v>
      </c>
      <c r="D24">
        <v>3</v>
      </c>
      <c r="E24">
        <v>1</v>
      </c>
      <c r="F24">
        <v>29</v>
      </c>
      <c r="G24">
        <v>31</v>
      </c>
    </row>
    <row r="25" spans="1:7" x14ac:dyDescent="0.2">
      <c r="A25" s="37" t="s">
        <v>190</v>
      </c>
      <c r="B25" t="s">
        <v>155</v>
      </c>
      <c r="C25">
        <v>0</v>
      </c>
      <c r="D25">
        <v>0</v>
      </c>
      <c r="E25">
        <v>0</v>
      </c>
      <c r="F25">
        <v>25</v>
      </c>
      <c r="G25">
        <v>25</v>
      </c>
    </row>
    <row r="26" spans="1:7" x14ac:dyDescent="0.2">
      <c r="A26" s="37" t="s">
        <v>190</v>
      </c>
      <c r="B26" t="s">
        <v>29</v>
      </c>
      <c r="C26">
        <v>27</v>
      </c>
      <c r="D26">
        <v>19</v>
      </c>
      <c r="E26">
        <v>11</v>
      </c>
      <c r="F26">
        <v>218</v>
      </c>
      <c r="G26">
        <v>228</v>
      </c>
    </row>
    <row r="27" spans="1:7" x14ac:dyDescent="0.2">
      <c r="A27" s="37" t="s">
        <v>191</v>
      </c>
      <c r="B27" t="s">
        <v>417</v>
      </c>
      <c r="C27">
        <v>23</v>
      </c>
      <c r="D27">
        <v>10</v>
      </c>
      <c r="E27">
        <v>8</v>
      </c>
      <c r="F27">
        <v>168</v>
      </c>
      <c r="G27">
        <v>179</v>
      </c>
    </row>
    <row r="28" spans="1:7" x14ac:dyDescent="0.2">
      <c r="A28" s="37" t="s">
        <v>191</v>
      </c>
      <c r="B28" t="s">
        <v>29</v>
      </c>
      <c r="C28">
        <v>23</v>
      </c>
      <c r="D28">
        <v>10</v>
      </c>
      <c r="E28">
        <v>8</v>
      </c>
      <c r="F28">
        <v>168</v>
      </c>
      <c r="G28">
        <v>179</v>
      </c>
    </row>
    <row r="29" spans="1:7" x14ac:dyDescent="0.2">
      <c r="A29" s="37" t="s">
        <v>192</v>
      </c>
      <c r="B29" t="s">
        <v>418</v>
      </c>
      <c r="C29">
        <v>6</v>
      </c>
      <c r="D29">
        <v>12</v>
      </c>
      <c r="E29">
        <v>2</v>
      </c>
      <c r="F29">
        <v>39</v>
      </c>
      <c r="G29">
        <v>43</v>
      </c>
    </row>
    <row r="30" spans="1:7" x14ac:dyDescent="0.2">
      <c r="A30" s="37" t="s">
        <v>192</v>
      </c>
      <c r="B30" t="s">
        <v>419</v>
      </c>
      <c r="C30">
        <v>3</v>
      </c>
      <c r="D30">
        <v>8</v>
      </c>
      <c r="E30">
        <v>10</v>
      </c>
      <c r="F30">
        <v>41</v>
      </c>
      <c r="G30">
        <v>47</v>
      </c>
    </row>
    <row r="31" spans="1:7" x14ac:dyDescent="0.2">
      <c r="A31" s="37" t="s">
        <v>192</v>
      </c>
      <c r="B31" t="s">
        <v>155</v>
      </c>
      <c r="C31">
        <v>1</v>
      </c>
      <c r="D31">
        <v>0</v>
      </c>
      <c r="E31">
        <v>0</v>
      </c>
      <c r="F31">
        <v>2</v>
      </c>
      <c r="G31">
        <v>2</v>
      </c>
    </row>
    <row r="32" spans="1:7" x14ac:dyDescent="0.2">
      <c r="A32" s="37" t="s">
        <v>192</v>
      </c>
      <c r="B32" t="s">
        <v>29</v>
      </c>
      <c r="C32">
        <v>10</v>
      </c>
      <c r="D32">
        <v>20</v>
      </c>
      <c r="E32">
        <v>12</v>
      </c>
      <c r="F32">
        <v>82</v>
      </c>
      <c r="G32">
        <v>92</v>
      </c>
    </row>
    <row r="33" spans="1:7" x14ac:dyDescent="0.2">
      <c r="A33" s="37" t="s">
        <v>193</v>
      </c>
      <c r="B33" t="s">
        <v>420</v>
      </c>
      <c r="C33">
        <v>4</v>
      </c>
      <c r="D33">
        <v>5</v>
      </c>
      <c r="E33">
        <v>4</v>
      </c>
      <c r="F33">
        <v>45</v>
      </c>
      <c r="G33">
        <v>46</v>
      </c>
    </row>
    <row r="34" spans="1:7" x14ac:dyDescent="0.2">
      <c r="A34" s="37" t="s">
        <v>193</v>
      </c>
      <c r="B34" t="s">
        <v>421</v>
      </c>
      <c r="C34">
        <v>4</v>
      </c>
      <c r="D34">
        <v>5</v>
      </c>
      <c r="E34">
        <v>0</v>
      </c>
      <c r="F34">
        <v>50</v>
      </c>
      <c r="G34">
        <v>55</v>
      </c>
    </row>
    <row r="35" spans="1:7" x14ac:dyDescent="0.2">
      <c r="A35" s="37" t="s">
        <v>193</v>
      </c>
      <c r="B35" t="s">
        <v>422</v>
      </c>
      <c r="C35">
        <v>1</v>
      </c>
      <c r="D35">
        <v>0</v>
      </c>
      <c r="E35">
        <v>0</v>
      </c>
      <c r="F35">
        <v>12</v>
      </c>
      <c r="G35">
        <v>14</v>
      </c>
    </row>
    <row r="36" spans="1:7" x14ac:dyDescent="0.2">
      <c r="A36" s="37" t="s">
        <v>193</v>
      </c>
      <c r="B36" t="s">
        <v>29</v>
      </c>
      <c r="C36">
        <v>9</v>
      </c>
      <c r="D36">
        <v>10</v>
      </c>
      <c r="E36">
        <v>4</v>
      </c>
      <c r="F36">
        <v>107</v>
      </c>
      <c r="G36">
        <v>115</v>
      </c>
    </row>
    <row r="37" spans="1:7" x14ac:dyDescent="0.2">
      <c r="A37" s="37" t="s">
        <v>123</v>
      </c>
      <c r="B37" t="s">
        <v>334</v>
      </c>
      <c r="C37">
        <v>4</v>
      </c>
      <c r="D37">
        <v>0</v>
      </c>
      <c r="E37">
        <v>0</v>
      </c>
      <c r="F37">
        <v>25</v>
      </c>
      <c r="G37">
        <v>25</v>
      </c>
    </row>
    <row r="38" spans="1:7" x14ac:dyDescent="0.2">
      <c r="A38" s="37" t="s">
        <v>123</v>
      </c>
      <c r="B38" t="s">
        <v>423</v>
      </c>
      <c r="C38">
        <v>4</v>
      </c>
      <c r="D38">
        <v>6</v>
      </c>
      <c r="E38">
        <v>1</v>
      </c>
      <c r="F38">
        <v>27</v>
      </c>
      <c r="G38">
        <v>30</v>
      </c>
    </row>
    <row r="39" spans="1:7" x14ac:dyDescent="0.2">
      <c r="A39" s="37" t="s">
        <v>123</v>
      </c>
      <c r="B39" t="s">
        <v>155</v>
      </c>
      <c r="C39">
        <v>0</v>
      </c>
      <c r="D39">
        <v>1</v>
      </c>
      <c r="E39">
        <v>0</v>
      </c>
      <c r="F39">
        <v>14</v>
      </c>
      <c r="G39">
        <v>16</v>
      </c>
    </row>
    <row r="40" spans="1:7" x14ac:dyDescent="0.2">
      <c r="A40" s="37" t="s">
        <v>123</v>
      </c>
      <c r="B40" t="s">
        <v>29</v>
      </c>
      <c r="C40">
        <v>8</v>
      </c>
      <c r="D40">
        <v>7</v>
      </c>
      <c r="E40">
        <v>1</v>
      </c>
      <c r="F40">
        <v>66</v>
      </c>
      <c r="G40">
        <v>71</v>
      </c>
    </row>
    <row r="41" spans="1:7" x14ac:dyDescent="0.2">
      <c r="A41" s="37" t="s">
        <v>115</v>
      </c>
      <c r="B41" t="s">
        <v>327</v>
      </c>
      <c r="C41">
        <v>6</v>
      </c>
      <c r="D41">
        <v>2</v>
      </c>
      <c r="E41">
        <v>0</v>
      </c>
      <c r="F41">
        <v>54</v>
      </c>
      <c r="G41">
        <v>56</v>
      </c>
    </row>
    <row r="42" spans="1:7" x14ac:dyDescent="0.2">
      <c r="A42" s="37" t="s">
        <v>115</v>
      </c>
      <c r="B42" t="s">
        <v>155</v>
      </c>
      <c r="C42">
        <v>0</v>
      </c>
      <c r="D42">
        <v>0</v>
      </c>
      <c r="E42">
        <v>2</v>
      </c>
      <c r="F42">
        <v>6</v>
      </c>
      <c r="G42">
        <v>6</v>
      </c>
    </row>
    <row r="43" spans="1:7" x14ac:dyDescent="0.2">
      <c r="A43" s="37" t="s">
        <v>115</v>
      </c>
      <c r="B43" t="s">
        <v>29</v>
      </c>
      <c r="C43">
        <v>6</v>
      </c>
      <c r="D43">
        <v>2</v>
      </c>
      <c r="E43">
        <v>2</v>
      </c>
      <c r="F43">
        <v>60</v>
      </c>
      <c r="G43">
        <v>62</v>
      </c>
    </row>
    <row r="44" spans="1:7" x14ac:dyDescent="0.2">
      <c r="A44" s="37" t="s">
        <v>194</v>
      </c>
      <c r="B44" t="s">
        <v>424</v>
      </c>
      <c r="C44">
        <v>5</v>
      </c>
      <c r="D44">
        <v>8</v>
      </c>
      <c r="E44">
        <v>1</v>
      </c>
      <c r="F44">
        <v>63</v>
      </c>
      <c r="G44">
        <v>67</v>
      </c>
    </row>
    <row r="45" spans="1:7" x14ac:dyDescent="0.2">
      <c r="A45" s="37" t="s">
        <v>194</v>
      </c>
      <c r="B45" t="s">
        <v>425</v>
      </c>
      <c r="C45">
        <v>1</v>
      </c>
      <c r="D45">
        <v>0</v>
      </c>
      <c r="E45">
        <v>0</v>
      </c>
      <c r="F45">
        <v>5</v>
      </c>
      <c r="G45">
        <v>6</v>
      </c>
    </row>
    <row r="46" spans="1:7" x14ac:dyDescent="0.2">
      <c r="A46" s="37" t="s">
        <v>194</v>
      </c>
      <c r="B46" t="s">
        <v>155</v>
      </c>
      <c r="C46">
        <v>0</v>
      </c>
      <c r="D46">
        <v>0</v>
      </c>
      <c r="E46">
        <v>4</v>
      </c>
      <c r="F46">
        <v>37</v>
      </c>
      <c r="G46">
        <v>37</v>
      </c>
    </row>
    <row r="47" spans="1:7" x14ac:dyDescent="0.2">
      <c r="A47" s="37" t="s">
        <v>194</v>
      </c>
      <c r="B47" t="s">
        <v>29</v>
      </c>
      <c r="C47">
        <v>6</v>
      </c>
      <c r="D47">
        <v>8</v>
      </c>
      <c r="E47">
        <v>5</v>
      </c>
      <c r="F47">
        <v>105</v>
      </c>
      <c r="G47">
        <v>110</v>
      </c>
    </row>
    <row r="48" spans="1:7" x14ac:dyDescent="0.2">
      <c r="A48" s="37" t="s">
        <v>131</v>
      </c>
      <c r="B48" t="s">
        <v>155</v>
      </c>
      <c r="C48">
        <v>5</v>
      </c>
      <c r="D48">
        <v>0</v>
      </c>
      <c r="E48">
        <v>0</v>
      </c>
      <c r="F48">
        <v>5</v>
      </c>
      <c r="G48">
        <v>5</v>
      </c>
    </row>
    <row r="49" spans="1:7" x14ac:dyDescent="0.2">
      <c r="A49" s="37" t="s">
        <v>131</v>
      </c>
      <c r="B49" t="s">
        <v>29</v>
      </c>
      <c r="C49">
        <v>5</v>
      </c>
      <c r="D49">
        <v>0</v>
      </c>
      <c r="E49">
        <v>0</v>
      </c>
      <c r="F49">
        <v>5</v>
      </c>
      <c r="G49">
        <v>5</v>
      </c>
    </row>
    <row r="50" spans="1:7" x14ac:dyDescent="0.2">
      <c r="A50" s="37" t="s">
        <v>196</v>
      </c>
      <c r="B50" t="s">
        <v>408</v>
      </c>
      <c r="C50">
        <v>3</v>
      </c>
      <c r="D50">
        <v>0</v>
      </c>
      <c r="E50">
        <v>1</v>
      </c>
      <c r="F50">
        <v>20</v>
      </c>
      <c r="G50">
        <v>21</v>
      </c>
    </row>
    <row r="51" spans="1:7" x14ac:dyDescent="0.2">
      <c r="A51" s="37" t="s">
        <v>196</v>
      </c>
      <c r="B51" t="s">
        <v>29</v>
      </c>
      <c r="C51">
        <v>3</v>
      </c>
      <c r="D51">
        <v>0</v>
      </c>
      <c r="E51">
        <v>1</v>
      </c>
      <c r="F51">
        <v>20</v>
      </c>
      <c r="G51">
        <v>21</v>
      </c>
    </row>
    <row r="52" spans="1:7" x14ac:dyDescent="0.2">
      <c r="A52" s="37" t="s">
        <v>195</v>
      </c>
      <c r="B52" t="s">
        <v>426</v>
      </c>
      <c r="C52">
        <v>3</v>
      </c>
      <c r="D52">
        <v>4</v>
      </c>
      <c r="E52">
        <v>7</v>
      </c>
      <c r="F52">
        <v>32</v>
      </c>
      <c r="G52">
        <v>34</v>
      </c>
    </row>
    <row r="53" spans="1:7" x14ac:dyDescent="0.2">
      <c r="A53" s="37" t="s">
        <v>195</v>
      </c>
      <c r="B53" t="s">
        <v>29</v>
      </c>
      <c r="C53">
        <v>3</v>
      </c>
      <c r="D53">
        <v>4</v>
      </c>
      <c r="E53">
        <v>7</v>
      </c>
      <c r="F53">
        <v>32</v>
      </c>
      <c r="G53">
        <v>34</v>
      </c>
    </row>
    <row r="54" spans="1:7" x14ac:dyDescent="0.2">
      <c r="A54" s="37" t="s">
        <v>181</v>
      </c>
      <c r="B54" t="s">
        <v>427</v>
      </c>
      <c r="C54">
        <v>2</v>
      </c>
      <c r="D54">
        <v>6</v>
      </c>
      <c r="E54">
        <v>0</v>
      </c>
      <c r="F54">
        <v>26</v>
      </c>
      <c r="G54">
        <v>26</v>
      </c>
    </row>
    <row r="55" spans="1:7" x14ac:dyDescent="0.2">
      <c r="A55" s="37" t="s">
        <v>181</v>
      </c>
      <c r="B55" t="s">
        <v>428</v>
      </c>
      <c r="C55">
        <v>1</v>
      </c>
      <c r="D55">
        <v>0</v>
      </c>
      <c r="E55">
        <v>0</v>
      </c>
      <c r="F55">
        <v>3</v>
      </c>
      <c r="G55">
        <v>8</v>
      </c>
    </row>
    <row r="56" spans="1:7" x14ac:dyDescent="0.2">
      <c r="A56" s="37" t="s">
        <v>181</v>
      </c>
      <c r="B56" t="s">
        <v>29</v>
      </c>
      <c r="C56">
        <v>3</v>
      </c>
      <c r="D56">
        <v>6</v>
      </c>
      <c r="E56">
        <v>0</v>
      </c>
      <c r="F56">
        <v>29</v>
      </c>
      <c r="G56">
        <v>34</v>
      </c>
    </row>
    <row r="57" spans="1:7" x14ac:dyDescent="0.2">
      <c r="A57" s="37" t="s">
        <v>174</v>
      </c>
      <c r="B57" t="s">
        <v>429</v>
      </c>
      <c r="C57">
        <v>1</v>
      </c>
      <c r="D57">
        <v>0</v>
      </c>
      <c r="E57">
        <v>0</v>
      </c>
      <c r="F57">
        <v>2</v>
      </c>
      <c r="G57">
        <v>2</v>
      </c>
    </row>
    <row r="58" spans="1:7" x14ac:dyDescent="0.2">
      <c r="A58" s="37" t="s">
        <v>174</v>
      </c>
      <c r="B58" t="s">
        <v>29</v>
      </c>
      <c r="C58">
        <v>1</v>
      </c>
      <c r="D58">
        <v>0</v>
      </c>
      <c r="E58">
        <v>0</v>
      </c>
      <c r="F58">
        <v>2</v>
      </c>
      <c r="G58">
        <v>2</v>
      </c>
    </row>
    <row r="59" spans="1:7" x14ac:dyDescent="0.2">
      <c r="A59" s="37" t="s">
        <v>197</v>
      </c>
      <c r="B59" t="s">
        <v>430</v>
      </c>
      <c r="C59">
        <v>1</v>
      </c>
      <c r="D59">
        <v>2</v>
      </c>
      <c r="E59">
        <v>1</v>
      </c>
      <c r="F59">
        <v>19</v>
      </c>
      <c r="G59">
        <v>20</v>
      </c>
    </row>
    <row r="60" spans="1:7" x14ac:dyDescent="0.2">
      <c r="A60" s="37" t="s">
        <v>197</v>
      </c>
      <c r="B60" t="s">
        <v>29</v>
      </c>
      <c r="C60">
        <v>1</v>
      </c>
      <c r="D60">
        <v>2</v>
      </c>
      <c r="E60">
        <v>1</v>
      </c>
      <c r="F60">
        <v>19</v>
      </c>
      <c r="G60">
        <v>20</v>
      </c>
    </row>
    <row r="61" spans="1:7" x14ac:dyDescent="0.2">
      <c r="A61" s="37" t="s">
        <v>431</v>
      </c>
      <c r="B61" t="s">
        <v>432</v>
      </c>
      <c r="C61">
        <v>0</v>
      </c>
      <c r="D61">
        <v>1</v>
      </c>
      <c r="E61">
        <v>1</v>
      </c>
      <c r="F61">
        <v>17</v>
      </c>
      <c r="G61">
        <v>20</v>
      </c>
    </row>
    <row r="62" spans="1:7" x14ac:dyDescent="0.2">
      <c r="A62" s="37" t="s">
        <v>431</v>
      </c>
      <c r="B62" t="s">
        <v>29</v>
      </c>
      <c r="C62">
        <v>0</v>
      </c>
      <c r="D62">
        <v>1</v>
      </c>
      <c r="E62">
        <v>1</v>
      </c>
      <c r="F62">
        <v>17</v>
      </c>
      <c r="G62">
        <v>20</v>
      </c>
    </row>
    <row r="63" spans="1:7" x14ac:dyDescent="0.2">
      <c r="A63" s="37" t="s">
        <v>433</v>
      </c>
      <c r="B63" t="s">
        <v>434</v>
      </c>
      <c r="C63">
        <v>0</v>
      </c>
      <c r="D63">
        <v>0</v>
      </c>
      <c r="E63">
        <v>0</v>
      </c>
      <c r="F63">
        <v>0</v>
      </c>
      <c r="G63">
        <v>0</v>
      </c>
    </row>
    <row r="64" spans="1:7" x14ac:dyDescent="0.2">
      <c r="A64" s="37" t="s">
        <v>433</v>
      </c>
      <c r="B64" t="s">
        <v>29</v>
      </c>
      <c r="C64">
        <v>0</v>
      </c>
      <c r="D64">
        <v>0</v>
      </c>
      <c r="E64">
        <v>0</v>
      </c>
      <c r="F64">
        <v>0</v>
      </c>
      <c r="G64">
        <v>0</v>
      </c>
    </row>
    <row r="65" spans="1:7" x14ac:dyDescent="0.2">
      <c r="A65" s="37" t="s">
        <v>169</v>
      </c>
      <c r="B65" t="s">
        <v>435</v>
      </c>
      <c r="C65">
        <v>0</v>
      </c>
      <c r="D65">
        <v>0</v>
      </c>
      <c r="E65">
        <v>0</v>
      </c>
      <c r="F65">
        <v>0</v>
      </c>
      <c r="G65">
        <v>0</v>
      </c>
    </row>
    <row r="66" spans="1:7" x14ac:dyDescent="0.2">
      <c r="A66" s="37" t="s">
        <v>169</v>
      </c>
      <c r="B66" t="s">
        <v>436</v>
      </c>
      <c r="C66">
        <v>0</v>
      </c>
      <c r="D66">
        <v>0</v>
      </c>
      <c r="E66">
        <v>0</v>
      </c>
      <c r="F66">
        <v>5</v>
      </c>
      <c r="G66">
        <v>5</v>
      </c>
    </row>
    <row r="67" spans="1:7" x14ac:dyDescent="0.2">
      <c r="A67" s="37" t="s">
        <v>169</v>
      </c>
      <c r="B67" t="s">
        <v>29</v>
      </c>
      <c r="C67">
        <v>0</v>
      </c>
      <c r="D67">
        <v>0</v>
      </c>
      <c r="E67">
        <v>0</v>
      </c>
      <c r="F67">
        <v>5</v>
      </c>
      <c r="G67">
        <v>5</v>
      </c>
    </row>
    <row r="68" spans="1:7" x14ac:dyDescent="0.2">
      <c r="A68" s="37" t="s">
        <v>303</v>
      </c>
      <c r="B68" t="s">
        <v>29</v>
      </c>
      <c r="C68">
        <v>2</v>
      </c>
      <c r="D68">
        <v>17</v>
      </c>
      <c r="E68">
        <v>8</v>
      </c>
      <c r="F68">
        <v>129</v>
      </c>
      <c r="G68">
        <v>136</v>
      </c>
    </row>
    <row r="69" spans="1:7" x14ac:dyDescent="0.2">
      <c r="A69" s="38" t="s">
        <v>29</v>
      </c>
      <c r="B69" s="18" t="s">
        <v>29</v>
      </c>
      <c r="C69" s="18">
        <v>480</v>
      </c>
      <c r="D69" s="18">
        <v>436</v>
      </c>
      <c r="E69" s="18">
        <v>369</v>
      </c>
      <c r="F69" s="18">
        <v>4683</v>
      </c>
      <c r="G69" s="18">
        <v>4999</v>
      </c>
    </row>
    <row r="70" spans="1:7" ht="22.5" customHeight="1" x14ac:dyDescent="0.2">
      <c r="A70" s="37" t="s">
        <v>56</v>
      </c>
      <c r="B70" s="37"/>
      <c r="C70" s="37"/>
      <c r="D70" s="37"/>
      <c r="E70" s="37"/>
      <c r="F70" s="37"/>
      <c r="G70" s="37"/>
    </row>
    <row r="71" spans="1:7" x14ac:dyDescent="0.2">
      <c r="A71" s="37" t="s">
        <v>57</v>
      </c>
      <c r="B71" s="37"/>
      <c r="C71" s="37"/>
      <c r="D71" s="37"/>
      <c r="E71" s="37"/>
      <c r="F71" s="37"/>
      <c r="G71" s="37"/>
    </row>
  </sheetData>
  <sheetProtection sheet="1"/>
  <mergeCells count="25">
    <mergeCell ref="A65:A67"/>
    <mergeCell ref="A68"/>
    <mergeCell ref="A69"/>
    <mergeCell ref="A70:G70"/>
    <mergeCell ref="A71:G71"/>
    <mergeCell ref="A54:A56"/>
    <mergeCell ref="A57:A58"/>
    <mergeCell ref="A59:A60"/>
    <mergeCell ref="A61:A62"/>
    <mergeCell ref="A63:A64"/>
    <mergeCell ref="A41:A43"/>
    <mergeCell ref="A44:A47"/>
    <mergeCell ref="A48:A49"/>
    <mergeCell ref="A50:A51"/>
    <mergeCell ref="A52:A53"/>
    <mergeCell ref="A21:A26"/>
    <mergeCell ref="A27:A28"/>
    <mergeCell ref="A29:A32"/>
    <mergeCell ref="A33:A36"/>
    <mergeCell ref="A37:A40"/>
    <mergeCell ref="B1:E1"/>
    <mergeCell ref="A11:A13"/>
    <mergeCell ref="A14:A15"/>
    <mergeCell ref="A16:A17"/>
    <mergeCell ref="A18:A20"/>
  </mergeCells>
  <hyperlinks>
    <hyperlink ref="A7" r:id="rId1" xr:uid="{00000000-0004-0000-1000-000000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1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438</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202</v>
      </c>
      <c r="B11" t="s">
        <v>439</v>
      </c>
      <c r="C11">
        <v>226</v>
      </c>
      <c r="D11">
        <v>77</v>
      </c>
      <c r="E11">
        <v>33</v>
      </c>
      <c r="F11">
        <v>1217</v>
      </c>
      <c r="G11">
        <v>1305</v>
      </c>
    </row>
    <row r="12" spans="1:16" x14ac:dyDescent="0.2">
      <c r="A12" s="37" t="s">
        <v>202</v>
      </c>
      <c r="B12" t="s">
        <v>440</v>
      </c>
      <c r="C12">
        <v>224</v>
      </c>
      <c r="D12">
        <v>77</v>
      </c>
      <c r="E12">
        <v>244</v>
      </c>
      <c r="F12">
        <v>1279</v>
      </c>
      <c r="G12">
        <v>1377</v>
      </c>
    </row>
    <row r="13" spans="1:16" x14ac:dyDescent="0.2">
      <c r="A13" s="37" t="s">
        <v>202</v>
      </c>
      <c r="B13" t="s">
        <v>441</v>
      </c>
      <c r="C13">
        <v>186</v>
      </c>
      <c r="D13">
        <v>32</v>
      </c>
      <c r="E13">
        <v>0</v>
      </c>
      <c r="F13">
        <v>474</v>
      </c>
      <c r="G13">
        <v>474</v>
      </c>
    </row>
    <row r="14" spans="1:16" x14ac:dyDescent="0.2">
      <c r="A14" s="37" t="s">
        <v>202</v>
      </c>
      <c r="B14" t="s">
        <v>442</v>
      </c>
      <c r="C14">
        <v>181</v>
      </c>
      <c r="D14">
        <v>92</v>
      </c>
      <c r="E14">
        <v>27</v>
      </c>
      <c r="F14">
        <v>906</v>
      </c>
      <c r="G14">
        <v>991</v>
      </c>
    </row>
    <row r="15" spans="1:16" x14ac:dyDescent="0.2">
      <c r="A15" s="37" t="s">
        <v>202</v>
      </c>
      <c r="B15" t="s">
        <v>443</v>
      </c>
      <c r="C15">
        <v>170</v>
      </c>
      <c r="D15">
        <v>40</v>
      </c>
      <c r="E15">
        <v>154</v>
      </c>
      <c r="F15">
        <v>706</v>
      </c>
      <c r="G15">
        <v>810</v>
      </c>
    </row>
    <row r="16" spans="1:16" x14ac:dyDescent="0.2">
      <c r="A16" s="37" t="s">
        <v>202</v>
      </c>
      <c r="B16" t="s">
        <v>444</v>
      </c>
      <c r="C16">
        <v>164</v>
      </c>
      <c r="D16">
        <v>225</v>
      </c>
      <c r="E16">
        <v>8</v>
      </c>
      <c r="F16">
        <v>1071</v>
      </c>
      <c r="G16">
        <v>1305</v>
      </c>
    </row>
    <row r="17" spans="1:7" x14ac:dyDescent="0.2">
      <c r="A17" s="37" t="s">
        <v>202</v>
      </c>
      <c r="B17" t="s">
        <v>445</v>
      </c>
      <c r="C17">
        <v>156</v>
      </c>
      <c r="D17">
        <v>0</v>
      </c>
      <c r="E17">
        <v>10</v>
      </c>
      <c r="F17">
        <v>328</v>
      </c>
      <c r="G17">
        <v>380</v>
      </c>
    </row>
    <row r="18" spans="1:7" x14ac:dyDescent="0.2">
      <c r="A18" s="37" t="s">
        <v>202</v>
      </c>
      <c r="B18" t="s">
        <v>446</v>
      </c>
      <c r="C18">
        <v>148</v>
      </c>
      <c r="D18">
        <v>120</v>
      </c>
      <c r="E18">
        <v>5</v>
      </c>
      <c r="F18">
        <v>670</v>
      </c>
      <c r="G18">
        <v>886</v>
      </c>
    </row>
    <row r="19" spans="1:7" x14ac:dyDescent="0.2">
      <c r="A19" s="37" t="s">
        <v>202</v>
      </c>
      <c r="B19" t="s">
        <v>155</v>
      </c>
      <c r="C19">
        <v>346</v>
      </c>
      <c r="D19">
        <v>257</v>
      </c>
      <c r="E19">
        <v>131</v>
      </c>
      <c r="F19">
        <v>3211</v>
      </c>
      <c r="G19">
        <v>3545</v>
      </c>
    </row>
    <row r="20" spans="1:7" x14ac:dyDescent="0.2">
      <c r="A20" s="37" t="s">
        <v>202</v>
      </c>
      <c r="B20" t="s">
        <v>29</v>
      </c>
      <c r="C20">
        <v>1801</v>
      </c>
      <c r="D20">
        <v>920</v>
      </c>
      <c r="E20">
        <v>612</v>
      </c>
      <c r="F20">
        <v>9862</v>
      </c>
      <c r="G20">
        <v>11073</v>
      </c>
    </row>
    <row r="21" spans="1:7" x14ac:dyDescent="0.2">
      <c r="A21" s="37" t="s">
        <v>203</v>
      </c>
      <c r="B21" t="s">
        <v>447</v>
      </c>
      <c r="C21">
        <v>300</v>
      </c>
      <c r="D21">
        <v>331</v>
      </c>
      <c r="E21">
        <v>106</v>
      </c>
      <c r="F21">
        <v>1385</v>
      </c>
      <c r="G21">
        <v>1594</v>
      </c>
    </row>
    <row r="22" spans="1:7" x14ac:dyDescent="0.2">
      <c r="A22" s="37" t="s">
        <v>203</v>
      </c>
      <c r="B22" t="s">
        <v>448</v>
      </c>
      <c r="C22">
        <v>127</v>
      </c>
      <c r="D22">
        <v>104</v>
      </c>
      <c r="E22">
        <v>170</v>
      </c>
      <c r="F22">
        <v>2137</v>
      </c>
      <c r="G22">
        <v>2183</v>
      </c>
    </row>
    <row r="23" spans="1:7" x14ac:dyDescent="0.2">
      <c r="A23" s="37" t="s">
        <v>203</v>
      </c>
      <c r="B23" t="s">
        <v>449</v>
      </c>
      <c r="C23">
        <v>79</v>
      </c>
      <c r="D23">
        <v>494</v>
      </c>
      <c r="E23">
        <v>251</v>
      </c>
      <c r="F23">
        <v>1861</v>
      </c>
      <c r="G23">
        <v>2455</v>
      </c>
    </row>
    <row r="24" spans="1:7" x14ac:dyDescent="0.2">
      <c r="A24" s="37" t="s">
        <v>203</v>
      </c>
      <c r="B24" t="s">
        <v>155</v>
      </c>
      <c r="C24">
        <v>0</v>
      </c>
      <c r="D24">
        <v>120</v>
      </c>
      <c r="E24">
        <v>199</v>
      </c>
      <c r="F24">
        <v>2082</v>
      </c>
      <c r="G24">
        <v>2115</v>
      </c>
    </row>
    <row r="25" spans="1:7" x14ac:dyDescent="0.2">
      <c r="A25" s="37" t="s">
        <v>203</v>
      </c>
      <c r="B25" t="s">
        <v>29</v>
      </c>
      <c r="C25">
        <v>506</v>
      </c>
      <c r="D25">
        <v>1049</v>
      </c>
      <c r="E25">
        <v>726</v>
      </c>
      <c r="F25">
        <v>7465</v>
      </c>
      <c r="G25">
        <v>8347</v>
      </c>
    </row>
    <row r="26" spans="1:7" x14ac:dyDescent="0.2">
      <c r="A26" s="37" t="s">
        <v>125</v>
      </c>
      <c r="B26" t="s">
        <v>450</v>
      </c>
      <c r="C26">
        <v>184</v>
      </c>
      <c r="D26">
        <v>46</v>
      </c>
      <c r="E26">
        <v>42</v>
      </c>
      <c r="F26">
        <v>950</v>
      </c>
      <c r="G26">
        <v>1028</v>
      </c>
    </row>
    <row r="27" spans="1:7" x14ac:dyDescent="0.2">
      <c r="A27" s="37" t="s">
        <v>125</v>
      </c>
      <c r="B27" t="s">
        <v>451</v>
      </c>
      <c r="C27">
        <v>55</v>
      </c>
      <c r="D27">
        <v>15</v>
      </c>
      <c r="E27">
        <v>11</v>
      </c>
      <c r="F27">
        <v>141</v>
      </c>
      <c r="G27">
        <v>155</v>
      </c>
    </row>
    <row r="28" spans="1:7" x14ac:dyDescent="0.2">
      <c r="A28" s="37" t="s">
        <v>125</v>
      </c>
      <c r="B28" t="s">
        <v>452</v>
      </c>
      <c r="C28">
        <v>41</v>
      </c>
      <c r="D28">
        <v>37</v>
      </c>
      <c r="E28">
        <v>54</v>
      </c>
      <c r="F28">
        <v>500</v>
      </c>
      <c r="G28">
        <v>570</v>
      </c>
    </row>
    <row r="29" spans="1:7" x14ac:dyDescent="0.2">
      <c r="A29" s="37" t="s">
        <v>125</v>
      </c>
      <c r="B29" t="s">
        <v>453</v>
      </c>
      <c r="C29">
        <v>30</v>
      </c>
      <c r="D29">
        <v>0</v>
      </c>
      <c r="E29">
        <v>1</v>
      </c>
      <c r="F29">
        <v>270</v>
      </c>
      <c r="G29">
        <v>270</v>
      </c>
    </row>
    <row r="30" spans="1:7" x14ac:dyDescent="0.2">
      <c r="A30" s="37" t="s">
        <v>125</v>
      </c>
      <c r="B30" t="s">
        <v>454</v>
      </c>
      <c r="C30">
        <v>26</v>
      </c>
      <c r="D30">
        <v>22</v>
      </c>
      <c r="E30">
        <v>48</v>
      </c>
      <c r="F30">
        <v>266</v>
      </c>
      <c r="G30">
        <v>282</v>
      </c>
    </row>
    <row r="31" spans="1:7" x14ac:dyDescent="0.2">
      <c r="A31" s="37" t="s">
        <v>125</v>
      </c>
      <c r="B31" t="s">
        <v>155</v>
      </c>
      <c r="C31">
        <v>159</v>
      </c>
      <c r="D31">
        <v>113</v>
      </c>
      <c r="E31">
        <v>75</v>
      </c>
      <c r="F31">
        <v>1133</v>
      </c>
      <c r="G31">
        <v>1236</v>
      </c>
    </row>
    <row r="32" spans="1:7" x14ac:dyDescent="0.2">
      <c r="A32" s="37" t="s">
        <v>125</v>
      </c>
      <c r="B32" t="s">
        <v>29</v>
      </c>
      <c r="C32">
        <v>495</v>
      </c>
      <c r="D32">
        <v>233</v>
      </c>
      <c r="E32">
        <v>231</v>
      </c>
      <c r="F32">
        <v>3260</v>
      </c>
      <c r="G32">
        <v>3541</v>
      </c>
    </row>
    <row r="33" spans="1:7" x14ac:dyDescent="0.2">
      <c r="A33" s="37" t="s">
        <v>119</v>
      </c>
      <c r="B33" t="s">
        <v>455</v>
      </c>
      <c r="C33">
        <v>126</v>
      </c>
      <c r="D33">
        <v>130</v>
      </c>
      <c r="E33">
        <v>60</v>
      </c>
      <c r="F33">
        <v>1395</v>
      </c>
      <c r="G33">
        <v>1395</v>
      </c>
    </row>
    <row r="34" spans="1:7" x14ac:dyDescent="0.2">
      <c r="A34" s="37" t="s">
        <v>119</v>
      </c>
      <c r="B34" t="s">
        <v>456</v>
      </c>
      <c r="C34">
        <v>96</v>
      </c>
      <c r="D34">
        <v>192</v>
      </c>
      <c r="E34">
        <v>0</v>
      </c>
      <c r="F34">
        <v>1920</v>
      </c>
      <c r="G34">
        <v>1920</v>
      </c>
    </row>
    <row r="35" spans="1:7" x14ac:dyDescent="0.2">
      <c r="A35" s="37" t="s">
        <v>119</v>
      </c>
      <c r="B35" t="s">
        <v>457</v>
      </c>
      <c r="C35">
        <v>72</v>
      </c>
      <c r="D35">
        <v>126</v>
      </c>
      <c r="E35">
        <v>53</v>
      </c>
      <c r="F35">
        <v>359</v>
      </c>
      <c r="G35">
        <v>361</v>
      </c>
    </row>
    <row r="36" spans="1:7" x14ac:dyDescent="0.2">
      <c r="A36" s="37" t="s">
        <v>119</v>
      </c>
      <c r="B36" t="s">
        <v>458</v>
      </c>
      <c r="C36">
        <v>48</v>
      </c>
      <c r="D36">
        <v>96</v>
      </c>
      <c r="E36">
        <v>336</v>
      </c>
      <c r="F36">
        <v>1008</v>
      </c>
      <c r="G36">
        <v>1104</v>
      </c>
    </row>
    <row r="37" spans="1:7" x14ac:dyDescent="0.2">
      <c r="A37" s="37" t="s">
        <v>119</v>
      </c>
      <c r="B37" t="s">
        <v>155</v>
      </c>
      <c r="C37">
        <v>91</v>
      </c>
      <c r="D37">
        <v>549</v>
      </c>
      <c r="E37">
        <v>122</v>
      </c>
      <c r="F37">
        <v>5187</v>
      </c>
      <c r="G37">
        <v>5487</v>
      </c>
    </row>
    <row r="38" spans="1:7" x14ac:dyDescent="0.2">
      <c r="A38" s="37" t="s">
        <v>119</v>
      </c>
      <c r="B38" t="s">
        <v>29</v>
      </c>
      <c r="C38">
        <v>433</v>
      </c>
      <c r="D38">
        <v>1093</v>
      </c>
      <c r="E38">
        <v>571</v>
      </c>
      <c r="F38">
        <v>9869</v>
      </c>
      <c r="G38">
        <v>10267</v>
      </c>
    </row>
    <row r="39" spans="1:7" x14ac:dyDescent="0.2">
      <c r="A39" s="37" t="s">
        <v>204</v>
      </c>
      <c r="B39" t="s">
        <v>459</v>
      </c>
      <c r="C39">
        <v>85</v>
      </c>
      <c r="D39">
        <v>20</v>
      </c>
      <c r="E39">
        <v>52</v>
      </c>
      <c r="F39">
        <v>216</v>
      </c>
      <c r="G39">
        <v>459</v>
      </c>
    </row>
    <row r="40" spans="1:7" x14ac:dyDescent="0.2">
      <c r="A40" s="37" t="s">
        <v>204</v>
      </c>
      <c r="B40" t="s">
        <v>460</v>
      </c>
      <c r="C40">
        <v>76</v>
      </c>
      <c r="D40">
        <v>16</v>
      </c>
      <c r="E40">
        <v>95</v>
      </c>
      <c r="F40">
        <v>780</v>
      </c>
      <c r="G40">
        <v>972</v>
      </c>
    </row>
    <row r="41" spans="1:7" x14ac:dyDescent="0.2">
      <c r="A41" s="37" t="s">
        <v>204</v>
      </c>
      <c r="B41" t="s">
        <v>461</v>
      </c>
      <c r="C41">
        <v>48</v>
      </c>
      <c r="D41">
        <v>65</v>
      </c>
      <c r="E41">
        <v>78</v>
      </c>
      <c r="F41">
        <v>441</v>
      </c>
      <c r="G41">
        <v>481</v>
      </c>
    </row>
    <row r="42" spans="1:7" x14ac:dyDescent="0.2">
      <c r="A42" s="37" t="s">
        <v>204</v>
      </c>
      <c r="B42" t="s">
        <v>462</v>
      </c>
      <c r="C42">
        <v>38</v>
      </c>
      <c r="D42">
        <v>0</v>
      </c>
      <c r="E42">
        <v>6</v>
      </c>
      <c r="F42">
        <v>132</v>
      </c>
      <c r="G42">
        <v>152</v>
      </c>
    </row>
    <row r="43" spans="1:7" x14ac:dyDescent="0.2">
      <c r="A43" s="37" t="s">
        <v>204</v>
      </c>
      <c r="B43" t="s">
        <v>463</v>
      </c>
      <c r="C43">
        <v>38</v>
      </c>
      <c r="D43">
        <v>24</v>
      </c>
      <c r="E43">
        <v>38</v>
      </c>
      <c r="F43">
        <v>281</v>
      </c>
      <c r="G43">
        <v>297</v>
      </c>
    </row>
    <row r="44" spans="1:7" x14ac:dyDescent="0.2">
      <c r="A44" s="37" t="s">
        <v>204</v>
      </c>
      <c r="B44" t="s">
        <v>464</v>
      </c>
      <c r="C44">
        <v>33</v>
      </c>
      <c r="D44">
        <v>5</v>
      </c>
      <c r="E44">
        <v>127</v>
      </c>
      <c r="F44">
        <v>358</v>
      </c>
      <c r="G44">
        <v>379</v>
      </c>
    </row>
    <row r="45" spans="1:7" x14ac:dyDescent="0.2">
      <c r="A45" s="37" t="s">
        <v>204</v>
      </c>
      <c r="B45" t="s">
        <v>465</v>
      </c>
      <c r="C45">
        <v>31</v>
      </c>
      <c r="D45">
        <v>1</v>
      </c>
      <c r="E45">
        <v>25</v>
      </c>
      <c r="F45">
        <v>191</v>
      </c>
      <c r="G45">
        <v>230</v>
      </c>
    </row>
    <row r="46" spans="1:7" x14ac:dyDescent="0.2">
      <c r="A46" s="37" t="s">
        <v>204</v>
      </c>
      <c r="B46" t="s">
        <v>466</v>
      </c>
      <c r="C46">
        <v>30</v>
      </c>
      <c r="D46">
        <v>61</v>
      </c>
      <c r="E46">
        <v>32</v>
      </c>
      <c r="F46">
        <v>443</v>
      </c>
      <c r="G46">
        <v>467</v>
      </c>
    </row>
    <row r="47" spans="1:7" x14ac:dyDescent="0.2">
      <c r="A47" s="37" t="s">
        <v>204</v>
      </c>
      <c r="B47" t="s">
        <v>155</v>
      </c>
      <c r="C47">
        <v>21</v>
      </c>
      <c r="D47">
        <v>114</v>
      </c>
      <c r="E47">
        <v>117</v>
      </c>
      <c r="F47">
        <v>2095</v>
      </c>
      <c r="G47">
        <v>2564</v>
      </c>
    </row>
    <row r="48" spans="1:7" x14ac:dyDescent="0.2">
      <c r="A48" s="37" t="s">
        <v>204</v>
      </c>
      <c r="B48" t="s">
        <v>29</v>
      </c>
      <c r="C48">
        <v>400</v>
      </c>
      <c r="D48">
        <v>306</v>
      </c>
      <c r="E48">
        <v>570</v>
      </c>
      <c r="F48">
        <v>4937</v>
      </c>
      <c r="G48">
        <v>6001</v>
      </c>
    </row>
    <row r="49" spans="1:7" x14ac:dyDescent="0.2">
      <c r="A49" s="37" t="s">
        <v>205</v>
      </c>
      <c r="B49" t="s">
        <v>467</v>
      </c>
      <c r="C49">
        <v>206</v>
      </c>
      <c r="D49">
        <v>277</v>
      </c>
      <c r="E49">
        <v>99</v>
      </c>
      <c r="F49">
        <v>824</v>
      </c>
      <c r="G49">
        <v>1176</v>
      </c>
    </row>
    <row r="50" spans="1:7" x14ac:dyDescent="0.2">
      <c r="A50" s="37" t="s">
        <v>205</v>
      </c>
      <c r="B50" t="s">
        <v>468</v>
      </c>
      <c r="C50">
        <v>74</v>
      </c>
      <c r="D50">
        <v>0</v>
      </c>
      <c r="E50">
        <v>0</v>
      </c>
      <c r="F50">
        <v>563</v>
      </c>
      <c r="G50">
        <v>563</v>
      </c>
    </row>
    <row r="51" spans="1:7" x14ac:dyDescent="0.2">
      <c r="A51" s="37" t="s">
        <v>205</v>
      </c>
      <c r="B51" t="s">
        <v>155</v>
      </c>
      <c r="C51">
        <v>26</v>
      </c>
      <c r="D51">
        <v>149</v>
      </c>
      <c r="E51">
        <v>122</v>
      </c>
      <c r="F51">
        <v>1304</v>
      </c>
      <c r="G51">
        <v>1490</v>
      </c>
    </row>
    <row r="52" spans="1:7" x14ac:dyDescent="0.2">
      <c r="A52" s="37" t="s">
        <v>205</v>
      </c>
      <c r="B52" t="s">
        <v>29</v>
      </c>
      <c r="C52">
        <v>306</v>
      </c>
      <c r="D52">
        <v>426</v>
      </c>
      <c r="E52">
        <v>221</v>
      </c>
      <c r="F52">
        <v>2691</v>
      </c>
      <c r="G52">
        <v>3229</v>
      </c>
    </row>
    <row r="53" spans="1:7" x14ac:dyDescent="0.2">
      <c r="A53" s="37" t="s">
        <v>206</v>
      </c>
      <c r="B53" t="s">
        <v>469</v>
      </c>
      <c r="C53">
        <v>56</v>
      </c>
      <c r="D53">
        <v>0</v>
      </c>
      <c r="E53">
        <v>23</v>
      </c>
      <c r="F53">
        <v>314</v>
      </c>
      <c r="G53">
        <v>367</v>
      </c>
    </row>
    <row r="54" spans="1:7" x14ac:dyDescent="0.2">
      <c r="A54" s="37" t="s">
        <v>206</v>
      </c>
      <c r="B54" t="s">
        <v>470</v>
      </c>
      <c r="C54">
        <v>32</v>
      </c>
      <c r="D54">
        <v>28</v>
      </c>
      <c r="E54">
        <v>30</v>
      </c>
      <c r="F54">
        <v>223</v>
      </c>
      <c r="G54">
        <v>261</v>
      </c>
    </row>
    <row r="55" spans="1:7" x14ac:dyDescent="0.2">
      <c r="A55" s="37" t="s">
        <v>206</v>
      </c>
      <c r="B55" t="s">
        <v>471</v>
      </c>
      <c r="C55">
        <v>31</v>
      </c>
      <c r="D55">
        <v>0</v>
      </c>
      <c r="E55">
        <v>53</v>
      </c>
      <c r="F55">
        <v>177</v>
      </c>
      <c r="G55">
        <v>293</v>
      </c>
    </row>
    <row r="56" spans="1:7" x14ac:dyDescent="0.2">
      <c r="A56" s="37" t="s">
        <v>206</v>
      </c>
      <c r="B56" t="s">
        <v>155</v>
      </c>
      <c r="C56">
        <v>98</v>
      </c>
      <c r="D56">
        <v>98</v>
      </c>
      <c r="E56">
        <v>170</v>
      </c>
      <c r="F56">
        <v>1201</v>
      </c>
      <c r="G56">
        <v>1483</v>
      </c>
    </row>
    <row r="57" spans="1:7" x14ac:dyDescent="0.2">
      <c r="A57" s="37" t="s">
        <v>206</v>
      </c>
      <c r="B57" t="s">
        <v>29</v>
      </c>
      <c r="C57">
        <v>217</v>
      </c>
      <c r="D57">
        <v>126</v>
      </c>
      <c r="E57">
        <v>276</v>
      </c>
      <c r="F57">
        <v>1915</v>
      </c>
      <c r="G57">
        <v>2404</v>
      </c>
    </row>
    <row r="58" spans="1:7" x14ac:dyDescent="0.2">
      <c r="A58" s="37" t="s">
        <v>207</v>
      </c>
      <c r="B58" t="s">
        <v>472</v>
      </c>
      <c r="C58">
        <v>127</v>
      </c>
      <c r="D58">
        <v>126</v>
      </c>
      <c r="E58">
        <v>300</v>
      </c>
      <c r="F58">
        <v>3995</v>
      </c>
      <c r="G58">
        <v>4106</v>
      </c>
    </row>
    <row r="59" spans="1:7" x14ac:dyDescent="0.2">
      <c r="A59" s="37" t="s">
        <v>207</v>
      </c>
      <c r="B59" t="s">
        <v>473</v>
      </c>
      <c r="C59">
        <v>50</v>
      </c>
      <c r="D59">
        <v>62</v>
      </c>
      <c r="E59">
        <v>102</v>
      </c>
      <c r="F59">
        <v>962</v>
      </c>
      <c r="G59">
        <v>1135</v>
      </c>
    </row>
    <row r="60" spans="1:7" x14ac:dyDescent="0.2">
      <c r="A60" s="37" t="s">
        <v>207</v>
      </c>
      <c r="B60" t="s">
        <v>474</v>
      </c>
      <c r="C60">
        <v>10</v>
      </c>
      <c r="D60">
        <v>11</v>
      </c>
      <c r="E60">
        <v>11</v>
      </c>
      <c r="F60">
        <v>106</v>
      </c>
      <c r="G60">
        <v>112</v>
      </c>
    </row>
    <row r="61" spans="1:7" x14ac:dyDescent="0.2">
      <c r="A61" s="37" t="s">
        <v>207</v>
      </c>
      <c r="B61" t="s">
        <v>155</v>
      </c>
      <c r="C61">
        <v>8</v>
      </c>
      <c r="D61">
        <v>0</v>
      </c>
      <c r="E61">
        <v>33</v>
      </c>
      <c r="F61">
        <v>256</v>
      </c>
      <c r="G61">
        <v>322</v>
      </c>
    </row>
    <row r="62" spans="1:7" x14ac:dyDescent="0.2">
      <c r="A62" s="37" t="s">
        <v>207</v>
      </c>
      <c r="B62" t="s">
        <v>29</v>
      </c>
      <c r="C62">
        <v>195</v>
      </c>
      <c r="D62">
        <v>199</v>
      </c>
      <c r="E62">
        <v>446</v>
      </c>
      <c r="F62">
        <v>5319</v>
      </c>
      <c r="G62">
        <v>5675</v>
      </c>
    </row>
    <row r="63" spans="1:7" x14ac:dyDescent="0.2">
      <c r="A63" s="37" t="s">
        <v>208</v>
      </c>
      <c r="B63" t="s">
        <v>475</v>
      </c>
      <c r="C63">
        <v>26</v>
      </c>
      <c r="D63">
        <v>28</v>
      </c>
      <c r="E63">
        <v>157</v>
      </c>
      <c r="F63">
        <v>410</v>
      </c>
      <c r="G63">
        <v>478</v>
      </c>
    </row>
    <row r="64" spans="1:7" x14ac:dyDescent="0.2">
      <c r="A64" s="37" t="s">
        <v>208</v>
      </c>
      <c r="B64" t="s">
        <v>476</v>
      </c>
      <c r="C64">
        <v>14</v>
      </c>
      <c r="D64">
        <v>20</v>
      </c>
      <c r="E64">
        <v>0</v>
      </c>
      <c r="F64">
        <v>315</v>
      </c>
      <c r="G64">
        <v>315</v>
      </c>
    </row>
    <row r="65" spans="1:7" x14ac:dyDescent="0.2">
      <c r="A65" s="37" t="s">
        <v>208</v>
      </c>
      <c r="B65" t="s">
        <v>477</v>
      </c>
      <c r="C65">
        <v>13</v>
      </c>
      <c r="D65">
        <v>16</v>
      </c>
      <c r="E65">
        <v>60</v>
      </c>
      <c r="F65">
        <v>148</v>
      </c>
      <c r="G65">
        <v>168</v>
      </c>
    </row>
    <row r="66" spans="1:7" x14ac:dyDescent="0.2">
      <c r="A66" s="37" t="s">
        <v>208</v>
      </c>
      <c r="B66" t="s">
        <v>155</v>
      </c>
      <c r="C66">
        <v>110</v>
      </c>
      <c r="D66">
        <v>41</v>
      </c>
      <c r="E66">
        <v>229</v>
      </c>
      <c r="F66">
        <v>844</v>
      </c>
      <c r="G66">
        <v>931</v>
      </c>
    </row>
    <row r="67" spans="1:7" x14ac:dyDescent="0.2">
      <c r="A67" s="37" t="s">
        <v>208</v>
      </c>
      <c r="B67" t="s">
        <v>29</v>
      </c>
      <c r="C67">
        <v>163</v>
      </c>
      <c r="D67">
        <v>105</v>
      </c>
      <c r="E67">
        <v>446</v>
      </c>
      <c r="F67">
        <v>1717</v>
      </c>
      <c r="G67">
        <v>1892</v>
      </c>
    </row>
    <row r="68" spans="1:7" x14ac:dyDescent="0.2">
      <c r="A68" s="37" t="s">
        <v>113</v>
      </c>
      <c r="B68" t="s">
        <v>478</v>
      </c>
      <c r="C68">
        <v>45</v>
      </c>
      <c r="D68">
        <v>38</v>
      </c>
      <c r="E68">
        <v>23</v>
      </c>
      <c r="F68">
        <v>274</v>
      </c>
      <c r="G68">
        <v>278</v>
      </c>
    </row>
    <row r="69" spans="1:7" x14ac:dyDescent="0.2">
      <c r="A69" s="37" t="s">
        <v>113</v>
      </c>
      <c r="B69" t="s">
        <v>479</v>
      </c>
      <c r="C69">
        <v>33</v>
      </c>
      <c r="D69">
        <v>57</v>
      </c>
      <c r="E69">
        <v>67</v>
      </c>
      <c r="F69">
        <v>1054</v>
      </c>
      <c r="G69">
        <v>1104</v>
      </c>
    </row>
    <row r="70" spans="1:7" x14ac:dyDescent="0.2">
      <c r="A70" s="37" t="s">
        <v>113</v>
      </c>
      <c r="B70" t="s">
        <v>480</v>
      </c>
      <c r="C70">
        <v>30</v>
      </c>
      <c r="D70">
        <v>23</v>
      </c>
      <c r="E70">
        <v>24</v>
      </c>
      <c r="F70">
        <v>669</v>
      </c>
      <c r="G70">
        <v>696</v>
      </c>
    </row>
    <row r="71" spans="1:7" x14ac:dyDescent="0.2">
      <c r="A71" s="37" t="s">
        <v>113</v>
      </c>
      <c r="B71" t="s">
        <v>481</v>
      </c>
      <c r="C71">
        <v>22</v>
      </c>
      <c r="D71">
        <v>54</v>
      </c>
      <c r="E71">
        <v>18</v>
      </c>
      <c r="F71">
        <v>424</v>
      </c>
      <c r="G71">
        <v>441</v>
      </c>
    </row>
    <row r="72" spans="1:7" x14ac:dyDescent="0.2">
      <c r="A72" s="37" t="s">
        <v>113</v>
      </c>
      <c r="B72" t="s">
        <v>482</v>
      </c>
      <c r="C72">
        <v>10</v>
      </c>
      <c r="D72">
        <v>18</v>
      </c>
      <c r="E72">
        <v>16</v>
      </c>
      <c r="F72">
        <v>151</v>
      </c>
      <c r="G72">
        <v>152</v>
      </c>
    </row>
    <row r="73" spans="1:7" x14ac:dyDescent="0.2">
      <c r="A73" s="37" t="s">
        <v>113</v>
      </c>
      <c r="B73" t="s">
        <v>155</v>
      </c>
      <c r="C73">
        <v>18</v>
      </c>
      <c r="D73">
        <v>40</v>
      </c>
      <c r="E73">
        <v>17</v>
      </c>
      <c r="F73">
        <v>506</v>
      </c>
      <c r="G73">
        <v>514</v>
      </c>
    </row>
    <row r="74" spans="1:7" x14ac:dyDescent="0.2">
      <c r="A74" s="37" t="s">
        <v>113</v>
      </c>
      <c r="B74" t="s">
        <v>29</v>
      </c>
      <c r="C74">
        <v>158</v>
      </c>
      <c r="D74">
        <v>230</v>
      </c>
      <c r="E74">
        <v>165</v>
      </c>
      <c r="F74">
        <v>3078</v>
      </c>
      <c r="G74">
        <v>3185</v>
      </c>
    </row>
    <row r="75" spans="1:7" x14ac:dyDescent="0.2">
      <c r="A75" s="37" t="s">
        <v>209</v>
      </c>
      <c r="B75" t="s">
        <v>483</v>
      </c>
      <c r="C75">
        <v>141</v>
      </c>
      <c r="D75">
        <v>0</v>
      </c>
      <c r="E75">
        <v>50</v>
      </c>
      <c r="F75">
        <v>415</v>
      </c>
      <c r="G75">
        <v>417</v>
      </c>
    </row>
    <row r="76" spans="1:7" x14ac:dyDescent="0.2">
      <c r="A76" s="37" t="s">
        <v>209</v>
      </c>
      <c r="B76" t="s">
        <v>155</v>
      </c>
      <c r="C76">
        <v>0</v>
      </c>
      <c r="D76">
        <v>0</v>
      </c>
      <c r="E76">
        <v>0</v>
      </c>
      <c r="F76">
        <v>197</v>
      </c>
      <c r="G76">
        <v>241</v>
      </c>
    </row>
    <row r="77" spans="1:7" x14ac:dyDescent="0.2">
      <c r="A77" s="37" t="s">
        <v>209</v>
      </c>
      <c r="B77" t="s">
        <v>29</v>
      </c>
      <c r="C77">
        <v>141</v>
      </c>
      <c r="D77">
        <v>0</v>
      </c>
      <c r="E77">
        <v>50</v>
      </c>
      <c r="F77">
        <v>612</v>
      </c>
      <c r="G77">
        <v>658</v>
      </c>
    </row>
    <row r="78" spans="1:7" x14ac:dyDescent="0.2">
      <c r="A78" s="37" t="s">
        <v>210</v>
      </c>
      <c r="B78" t="s">
        <v>484</v>
      </c>
      <c r="C78">
        <v>64</v>
      </c>
      <c r="D78">
        <v>0</v>
      </c>
      <c r="E78">
        <v>30</v>
      </c>
      <c r="F78">
        <v>306</v>
      </c>
      <c r="G78">
        <v>306</v>
      </c>
    </row>
    <row r="79" spans="1:7" x14ac:dyDescent="0.2">
      <c r="A79" s="37" t="s">
        <v>210</v>
      </c>
      <c r="B79" t="s">
        <v>485</v>
      </c>
      <c r="C79">
        <v>30</v>
      </c>
      <c r="D79">
        <v>126</v>
      </c>
      <c r="E79">
        <v>0</v>
      </c>
      <c r="F79">
        <v>712</v>
      </c>
      <c r="G79">
        <v>728</v>
      </c>
    </row>
    <row r="80" spans="1:7" x14ac:dyDescent="0.2">
      <c r="A80" s="37" t="s">
        <v>210</v>
      </c>
      <c r="B80" t="s">
        <v>486</v>
      </c>
      <c r="C80">
        <v>14</v>
      </c>
      <c r="D80">
        <v>0</v>
      </c>
      <c r="E80">
        <v>24</v>
      </c>
      <c r="F80">
        <v>96</v>
      </c>
      <c r="G80">
        <v>96</v>
      </c>
    </row>
    <row r="81" spans="1:7" x14ac:dyDescent="0.2">
      <c r="A81" s="37" t="s">
        <v>210</v>
      </c>
      <c r="B81" t="s">
        <v>155</v>
      </c>
      <c r="C81">
        <v>0</v>
      </c>
      <c r="D81">
        <v>130</v>
      </c>
      <c r="E81">
        <v>54</v>
      </c>
      <c r="F81">
        <v>939</v>
      </c>
      <c r="G81">
        <v>969</v>
      </c>
    </row>
    <row r="82" spans="1:7" x14ac:dyDescent="0.2">
      <c r="A82" s="37" t="s">
        <v>210</v>
      </c>
      <c r="B82" t="s">
        <v>29</v>
      </c>
      <c r="C82">
        <v>108</v>
      </c>
      <c r="D82">
        <v>256</v>
      </c>
      <c r="E82">
        <v>108</v>
      </c>
      <c r="F82">
        <v>2053</v>
      </c>
      <c r="G82">
        <v>2099</v>
      </c>
    </row>
    <row r="83" spans="1:7" x14ac:dyDescent="0.2">
      <c r="A83" s="37" t="s">
        <v>211</v>
      </c>
      <c r="B83" t="s">
        <v>487</v>
      </c>
      <c r="C83">
        <v>6</v>
      </c>
      <c r="D83">
        <v>0</v>
      </c>
      <c r="E83">
        <v>12</v>
      </c>
      <c r="F83">
        <v>388</v>
      </c>
      <c r="G83">
        <v>390</v>
      </c>
    </row>
    <row r="84" spans="1:7" x14ac:dyDescent="0.2">
      <c r="A84" s="37" t="s">
        <v>211</v>
      </c>
      <c r="B84" t="s">
        <v>155</v>
      </c>
      <c r="C84">
        <v>90</v>
      </c>
      <c r="D84">
        <v>289</v>
      </c>
      <c r="E84">
        <v>0</v>
      </c>
      <c r="F84">
        <v>1355</v>
      </c>
      <c r="G84">
        <v>1553</v>
      </c>
    </row>
    <row r="85" spans="1:7" x14ac:dyDescent="0.2">
      <c r="A85" s="37" t="s">
        <v>211</v>
      </c>
      <c r="B85" t="s">
        <v>29</v>
      </c>
      <c r="C85">
        <v>96</v>
      </c>
      <c r="D85">
        <v>289</v>
      </c>
      <c r="E85">
        <v>12</v>
      </c>
      <c r="F85">
        <v>1743</v>
      </c>
      <c r="G85">
        <v>1943</v>
      </c>
    </row>
    <row r="86" spans="1:7" x14ac:dyDescent="0.2">
      <c r="A86" s="37" t="s">
        <v>212</v>
      </c>
      <c r="B86" t="s">
        <v>488</v>
      </c>
      <c r="C86">
        <v>41</v>
      </c>
      <c r="D86">
        <v>48</v>
      </c>
      <c r="E86">
        <v>99</v>
      </c>
      <c r="F86">
        <v>518</v>
      </c>
      <c r="G86">
        <v>519</v>
      </c>
    </row>
    <row r="87" spans="1:7" x14ac:dyDescent="0.2">
      <c r="A87" s="37" t="s">
        <v>212</v>
      </c>
      <c r="B87" t="s">
        <v>489</v>
      </c>
      <c r="C87">
        <v>38</v>
      </c>
      <c r="D87">
        <v>40</v>
      </c>
      <c r="E87">
        <v>225</v>
      </c>
      <c r="F87">
        <v>617</v>
      </c>
      <c r="G87">
        <v>718</v>
      </c>
    </row>
    <row r="88" spans="1:7" x14ac:dyDescent="0.2">
      <c r="A88" s="37" t="s">
        <v>212</v>
      </c>
      <c r="B88" t="s">
        <v>490</v>
      </c>
      <c r="C88">
        <v>12</v>
      </c>
      <c r="D88">
        <v>20</v>
      </c>
      <c r="E88">
        <v>16</v>
      </c>
      <c r="F88">
        <v>165</v>
      </c>
      <c r="G88">
        <v>171</v>
      </c>
    </row>
    <row r="89" spans="1:7" x14ac:dyDescent="0.2">
      <c r="A89" s="37" t="s">
        <v>212</v>
      </c>
      <c r="B89" t="s">
        <v>155</v>
      </c>
      <c r="C89">
        <v>0</v>
      </c>
      <c r="D89">
        <v>0</v>
      </c>
      <c r="E89">
        <v>11</v>
      </c>
      <c r="F89">
        <v>312</v>
      </c>
      <c r="G89">
        <v>314</v>
      </c>
    </row>
    <row r="90" spans="1:7" x14ac:dyDescent="0.2">
      <c r="A90" s="37" t="s">
        <v>212</v>
      </c>
      <c r="B90" t="s">
        <v>29</v>
      </c>
      <c r="C90">
        <v>91</v>
      </c>
      <c r="D90">
        <v>108</v>
      </c>
      <c r="E90">
        <v>351</v>
      </c>
      <c r="F90">
        <v>1612</v>
      </c>
      <c r="G90">
        <v>1722</v>
      </c>
    </row>
    <row r="91" spans="1:7" x14ac:dyDescent="0.2">
      <c r="A91" s="37" t="s">
        <v>213</v>
      </c>
      <c r="B91" t="s">
        <v>491</v>
      </c>
      <c r="C91">
        <v>35</v>
      </c>
      <c r="D91">
        <v>0</v>
      </c>
      <c r="E91">
        <v>0</v>
      </c>
      <c r="F91">
        <v>37</v>
      </c>
      <c r="G91">
        <v>37</v>
      </c>
    </row>
    <row r="92" spans="1:7" x14ac:dyDescent="0.2">
      <c r="A92" s="37" t="s">
        <v>213</v>
      </c>
      <c r="B92" t="s">
        <v>492</v>
      </c>
      <c r="C92">
        <v>28</v>
      </c>
      <c r="D92">
        <v>0</v>
      </c>
      <c r="E92">
        <v>0</v>
      </c>
      <c r="F92">
        <v>31</v>
      </c>
      <c r="G92">
        <v>31</v>
      </c>
    </row>
    <row r="93" spans="1:7" x14ac:dyDescent="0.2">
      <c r="A93" s="37" t="s">
        <v>213</v>
      </c>
      <c r="B93" t="s">
        <v>493</v>
      </c>
      <c r="C93">
        <v>13</v>
      </c>
      <c r="D93">
        <v>0</v>
      </c>
      <c r="E93">
        <v>0</v>
      </c>
      <c r="F93">
        <v>14</v>
      </c>
      <c r="G93">
        <v>14</v>
      </c>
    </row>
    <row r="94" spans="1:7" x14ac:dyDescent="0.2">
      <c r="A94" s="37" t="s">
        <v>213</v>
      </c>
      <c r="B94" t="s">
        <v>494</v>
      </c>
      <c r="C94">
        <v>10</v>
      </c>
      <c r="D94">
        <v>0</v>
      </c>
      <c r="E94">
        <v>0</v>
      </c>
      <c r="F94">
        <v>11</v>
      </c>
      <c r="G94">
        <v>11</v>
      </c>
    </row>
    <row r="95" spans="1:7" x14ac:dyDescent="0.2">
      <c r="A95" s="37" t="s">
        <v>213</v>
      </c>
      <c r="B95" t="s">
        <v>29</v>
      </c>
      <c r="C95">
        <v>86</v>
      </c>
      <c r="D95">
        <v>0</v>
      </c>
      <c r="E95">
        <v>0</v>
      </c>
      <c r="F95">
        <v>93</v>
      </c>
      <c r="G95">
        <v>93</v>
      </c>
    </row>
    <row r="96" spans="1:7" x14ac:dyDescent="0.2">
      <c r="A96" s="37" t="s">
        <v>214</v>
      </c>
      <c r="B96" t="s">
        <v>495</v>
      </c>
      <c r="C96">
        <v>72</v>
      </c>
      <c r="D96">
        <v>0</v>
      </c>
      <c r="E96">
        <v>0</v>
      </c>
      <c r="F96">
        <v>216</v>
      </c>
      <c r="G96">
        <v>216</v>
      </c>
    </row>
    <row r="97" spans="1:7" x14ac:dyDescent="0.2">
      <c r="A97" s="37" t="s">
        <v>214</v>
      </c>
      <c r="B97" t="s">
        <v>155</v>
      </c>
      <c r="C97">
        <v>0</v>
      </c>
      <c r="D97">
        <v>0</v>
      </c>
      <c r="E97">
        <v>24</v>
      </c>
      <c r="F97">
        <v>173</v>
      </c>
      <c r="G97">
        <v>323</v>
      </c>
    </row>
    <row r="98" spans="1:7" x14ac:dyDescent="0.2">
      <c r="A98" s="37" t="s">
        <v>214</v>
      </c>
      <c r="B98" t="s">
        <v>29</v>
      </c>
      <c r="C98">
        <v>72</v>
      </c>
      <c r="D98">
        <v>0</v>
      </c>
      <c r="E98">
        <v>24</v>
      </c>
      <c r="F98">
        <v>389</v>
      </c>
      <c r="G98">
        <v>539</v>
      </c>
    </row>
    <row r="99" spans="1:7" x14ac:dyDescent="0.2">
      <c r="A99" s="37" t="s">
        <v>215</v>
      </c>
      <c r="B99" t="s">
        <v>496</v>
      </c>
      <c r="C99">
        <v>26</v>
      </c>
      <c r="D99">
        <v>0</v>
      </c>
      <c r="E99">
        <v>0</v>
      </c>
      <c r="F99">
        <v>67</v>
      </c>
      <c r="G99">
        <v>67</v>
      </c>
    </row>
    <row r="100" spans="1:7" x14ac:dyDescent="0.2">
      <c r="A100" s="37" t="s">
        <v>215</v>
      </c>
      <c r="B100" t="s">
        <v>497</v>
      </c>
      <c r="C100">
        <v>10</v>
      </c>
      <c r="D100">
        <v>0</v>
      </c>
      <c r="E100">
        <v>0</v>
      </c>
      <c r="F100">
        <v>10</v>
      </c>
      <c r="G100">
        <v>10</v>
      </c>
    </row>
    <row r="101" spans="1:7" x14ac:dyDescent="0.2">
      <c r="A101" s="37" t="s">
        <v>215</v>
      </c>
      <c r="B101" t="s">
        <v>498</v>
      </c>
      <c r="C101">
        <v>10</v>
      </c>
      <c r="D101">
        <v>0</v>
      </c>
      <c r="E101">
        <v>0</v>
      </c>
      <c r="F101">
        <v>60</v>
      </c>
      <c r="G101">
        <v>135</v>
      </c>
    </row>
    <row r="102" spans="1:7" x14ac:dyDescent="0.2">
      <c r="A102" s="37" t="s">
        <v>215</v>
      </c>
      <c r="B102" t="s">
        <v>155</v>
      </c>
      <c r="C102">
        <v>4</v>
      </c>
      <c r="D102">
        <v>0</v>
      </c>
      <c r="E102">
        <v>0</v>
      </c>
      <c r="F102">
        <v>13</v>
      </c>
      <c r="G102">
        <v>13</v>
      </c>
    </row>
    <row r="103" spans="1:7" x14ac:dyDescent="0.2">
      <c r="A103" s="37" t="s">
        <v>215</v>
      </c>
      <c r="B103" t="s">
        <v>29</v>
      </c>
      <c r="C103">
        <v>50</v>
      </c>
      <c r="D103">
        <v>0</v>
      </c>
      <c r="E103">
        <v>0</v>
      </c>
      <c r="F103">
        <v>150</v>
      </c>
      <c r="G103">
        <v>225</v>
      </c>
    </row>
    <row r="104" spans="1:7" x14ac:dyDescent="0.2">
      <c r="A104" s="37" t="s">
        <v>216</v>
      </c>
      <c r="B104" t="s">
        <v>155</v>
      </c>
      <c r="C104">
        <v>50</v>
      </c>
      <c r="D104">
        <v>0</v>
      </c>
      <c r="E104">
        <v>0</v>
      </c>
      <c r="F104">
        <v>51</v>
      </c>
      <c r="G104">
        <v>51</v>
      </c>
    </row>
    <row r="105" spans="1:7" x14ac:dyDescent="0.2">
      <c r="A105" s="37" t="s">
        <v>216</v>
      </c>
      <c r="B105" t="s">
        <v>29</v>
      </c>
      <c r="C105">
        <v>50</v>
      </c>
      <c r="D105">
        <v>0</v>
      </c>
      <c r="E105">
        <v>0</v>
      </c>
      <c r="F105">
        <v>51</v>
      </c>
      <c r="G105">
        <v>51</v>
      </c>
    </row>
    <row r="106" spans="1:7" x14ac:dyDescent="0.2">
      <c r="A106" s="37" t="s">
        <v>217</v>
      </c>
      <c r="B106" t="s">
        <v>499</v>
      </c>
      <c r="C106">
        <v>24</v>
      </c>
      <c r="D106">
        <v>25</v>
      </c>
      <c r="E106">
        <v>0</v>
      </c>
      <c r="F106">
        <v>205</v>
      </c>
      <c r="G106">
        <v>205</v>
      </c>
    </row>
    <row r="107" spans="1:7" x14ac:dyDescent="0.2">
      <c r="A107" s="37" t="s">
        <v>217</v>
      </c>
      <c r="B107" t="s">
        <v>500</v>
      </c>
      <c r="C107">
        <v>8</v>
      </c>
      <c r="D107">
        <v>0</v>
      </c>
      <c r="E107">
        <v>0</v>
      </c>
      <c r="F107">
        <v>38</v>
      </c>
      <c r="G107">
        <v>38</v>
      </c>
    </row>
    <row r="108" spans="1:7" x14ac:dyDescent="0.2">
      <c r="A108" s="37" t="s">
        <v>217</v>
      </c>
      <c r="B108" t="s">
        <v>155</v>
      </c>
      <c r="C108">
        <v>16</v>
      </c>
      <c r="D108">
        <v>23</v>
      </c>
      <c r="E108">
        <v>32</v>
      </c>
      <c r="F108">
        <v>225</v>
      </c>
      <c r="G108">
        <v>225</v>
      </c>
    </row>
    <row r="109" spans="1:7" x14ac:dyDescent="0.2">
      <c r="A109" s="37" t="s">
        <v>217</v>
      </c>
      <c r="B109" t="s">
        <v>29</v>
      </c>
      <c r="C109">
        <v>48</v>
      </c>
      <c r="D109">
        <v>48</v>
      </c>
      <c r="E109">
        <v>32</v>
      </c>
      <c r="F109">
        <v>468</v>
      </c>
      <c r="G109">
        <v>468</v>
      </c>
    </row>
    <row r="110" spans="1:7" x14ac:dyDescent="0.2">
      <c r="A110" s="37" t="s">
        <v>218</v>
      </c>
      <c r="B110" t="s">
        <v>501</v>
      </c>
      <c r="C110">
        <v>34</v>
      </c>
      <c r="D110">
        <v>45</v>
      </c>
      <c r="E110">
        <v>62</v>
      </c>
      <c r="F110">
        <v>424</v>
      </c>
      <c r="G110">
        <v>469</v>
      </c>
    </row>
    <row r="111" spans="1:7" x14ac:dyDescent="0.2">
      <c r="A111" s="37" t="s">
        <v>218</v>
      </c>
      <c r="B111" t="s">
        <v>502</v>
      </c>
      <c r="C111">
        <v>12</v>
      </c>
      <c r="D111">
        <v>14</v>
      </c>
      <c r="E111">
        <v>0</v>
      </c>
      <c r="F111">
        <v>202</v>
      </c>
      <c r="G111">
        <v>241</v>
      </c>
    </row>
    <row r="112" spans="1:7" x14ac:dyDescent="0.2">
      <c r="A112" s="37" t="s">
        <v>218</v>
      </c>
      <c r="B112" t="s">
        <v>155</v>
      </c>
      <c r="C112">
        <v>0</v>
      </c>
      <c r="D112">
        <v>21</v>
      </c>
      <c r="E112">
        <v>27</v>
      </c>
      <c r="F112">
        <v>85</v>
      </c>
      <c r="G112">
        <v>86</v>
      </c>
    </row>
    <row r="113" spans="1:7" x14ac:dyDescent="0.2">
      <c r="A113" s="37" t="s">
        <v>218</v>
      </c>
      <c r="B113" t="s">
        <v>29</v>
      </c>
      <c r="C113">
        <v>46</v>
      </c>
      <c r="D113">
        <v>80</v>
      </c>
      <c r="E113">
        <v>89</v>
      </c>
      <c r="F113">
        <v>711</v>
      </c>
      <c r="G113">
        <v>796</v>
      </c>
    </row>
    <row r="114" spans="1:7" x14ac:dyDescent="0.2">
      <c r="A114" s="37" t="s">
        <v>303</v>
      </c>
      <c r="B114" t="s">
        <v>29</v>
      </c>
      <c r="C114">
        <v>86</v>
      </c>
      <c r="D114">
        <v>328</v>
      </c>
      <c r="E114">
        <v>670</v>
      </c>
      <c r="F114">
        <v>6002</v>
      </c>
      <c r="G114">
        <v>6615</v>
      </c>
    </row>
    <row r="115" spans="1:7" x14ac:dyDescent="0.2">
      <c r="A115" s="38" t="s">
        <v>29</v>
      </c>
      <c r="B115" s="18" t="s">
        <v>29</v>
      </c>
      <c r="C115" s="18">
        <v>5548</v>
      </c>
      <c r="D115" s="18">
        <v>5796</v>
      </c>
      <c r="E115" s="18">
        <v>5600</v>
      </c>
      <c r="F115" s="18">
        <v>63997</v>
      </c>
      <c r="G115" s="18">
        <v>70823</v>
      </c>
    </row>
    <row r="116" spans="1:7" ht="22.5" customHeight="1" x14ac:dyDescent="0.2">
      <c r="A116" s="37" t="s">
        <v>56</v>
      </c>
      <c r="B116" s="37"/>
      <c r="C116" s="37"/>
      <c r="D116" s="37"/>
      <c r="E116" s="37"/>
      <c r="F116" s="37"/>
      <c r="G116" s="37"/>
    </row>
    <row r="117" spans="1:7" x14ac:dyDescent="0.2">
      <c r="A117" s="37" t="s">
        <v>57</v>
      </c>
      <c r="B117" s="37"/>
      <c r="C117" s="37"/>
      <c r="D117" s="37"/>
      <c r="E117" s="37"/>
      <c r="F117" s="37"/>
      <c r="G117" s="37"/>
    </row>
  </sheetData>
  <sheetProtection sheet="1"/>
  <mergeCells count="25">
    <mergeCell ref="A110:A113"/>
    <mergeCell ref="A114"/>
    <mergeCell ref="A115"/>
    <mergeCell ref="A116:G116"/>
    <mergeCell ref="A117:G117"/>
    <mergeCell ref="A91:A95"/>
    <mergeCell ref="A96:A98"/>
    <mergeCell ref="A99:A103"/>
    <mergeCell ref="A104:A105"/>
    <mergeCell ref="A106:A109"/>
    <mergeCell ref="A68:A74"/>
    <mergeCell ref="A75:A77"/>
    <mergeCell ref="A78:A82"/>
    <mergeCell ref="A83:A85"/>
    <mergeCell ref="A86:A90"/>
    <mergeCell ref="A39:A48"/>
    <mergeCell ref="A49:A52"/>
    <mergeCell ref="A53:A57"/>
    <mergeCell ref="A58:A62"/>
    <mergeCell ref="A63:A67"/>
    <mergeCell ref="B1:E1"/>
    <mergeCell ref="A11:A20"/>
    <mergeCell ref="A21:A25"/>
    <mergeCell ref="A26:A32"/>
    <mergeCell ref="A33:A38"/>
  </mergeCells>
  <hyperlinks>
    <hyperlink ref="A7" r:id="rId1" xr:uid="{00000000-0004-0000-1100-000000000000}"/>
  </hyperlinks>
  <pageMargins left="0.7" right="0.7" top="0.75" bottom="0.75" header="0.3" footer="0.3"/>
  <pageSetup paperSize="9"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504</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c r="J9" s="18"/>
      <c r="K9" s="18"/>
    </row>
    <row r="10" spans="1:16" ht="33.75" x14ac:dyDescent="0.2">
      <c r="A10" s="19" t="s">
        <v>26</v>
      </c>
      <c r="B10" s="20" t="s">
        <v>77</v>
      </c>
      <c r="C10" s="20" t="s">
        <v>78</v>
      </c>
      <c r="D10" s="20" t="s">
        <v>79</v>
      </c>
      <c r="E10" s="20" t="s">
        <v>80</v>
      </c>
      <c r="F10" s="20" t="s">
        <v>82</v>
      </c>
      <c r="G10" s="20" t="s">
        <v>85</v>
      </c>
      <c r="H10" s="20" t="s">
        <v>86</v>
      </c>
      <c r="I10" s="20" t="s">
        <v>87</v>
      </c>
      <c r="J10" s="20" t="s">
        <v>505</v>
      </c>
      <c r="K10" s="20" t="s">
        <v>29</v>
      </c>
    </row>
    <row r="11" spans="1:16" x14ac:dyDescent="0.2">
      <c r="A11" t="s">
        <v>30</v>
      </c>
      <c r="B11">
        <v>1522</v>
      </c>
      <c r="C11">
        <v>371</v>
      </c>
      <c r="D11">
        <v>31</v>
      </c>
      <c r="E11">
        <v>4</v>
      </c>
      <c r="F11">
        <v>0</v>
      </c>
      <c r="G11">
        <v>371</v>
      </c>
      <c r="H11">
        <v>74</v>
      </c>
      <c r="I11">
        <v>21</v>
      </c>
      <c r="J11">
        <v>646</v>
      </c>
      <c r="K11">
        <v>3040</v>
      </c>
    </row>
    <row r="12" spans="1:16" x14ac:dyDescent="0.2">
      <c r="A12" t="s">
        <v>31</v>
      </c>
      <c r="B12">
        <v>1383</v>
      </c>
      <c r="C12">
        <v>331</v>
      </c>
      <c r="D12">
        <v>19</v>
      </c>
      <c r="E12">
        <v>3</v>
      </c>
      <c r="F12">
        <v>0</v>
      </c>
      <c r="G12">
        <v>303</v>
      </c>
      <c r="H12">
        <v>53</v>
      </c>
      <c r="I12">
        <v>12</v>
      </c>
      <c r="J12">
        <v>706</v>
      </c>
      <c r="K12">
        <v>2810</v>
      </c>
    </row>
    <row r="13" spans="1:16" x14ac:dyDescent="0.2">
      <c r="A13" t="s">
        <v>32</v>
      </c>
      <c r="B13">
        <v>1163</v>
      </c>
      <c r="C13">
        <v>368</v>
      </c>
      <c r="D13">
        <v>18</v>
      </c>
      <c r="E13">
        <v>45</v>
      </c>
      <c r="F13">
        <v>0</v>
      </c>
      <c r="G13">
        <v>409</v>
      </c>
      <c r="H13">
        <v>92</v>
      </c>
      <c r="I13">
        <v>14</v>
      </c>
      <c r="J13">
        <v>1106</v>
      </c>
      <c r="K13">
        <v>3215</v>
      </c>
    </row>
    <row r="14" spans="1:16" x14ac:dyDescent="0.2">
      <c r="A14" t="s">
        <v>33</v>
      </c>
      <c r="B14">
        <v>1477</v>
      </c>
      <c r="C14">
        <v>184</v>
      </c>
      <c r="D14">
        <v>18</v>
      </c>
      <c r="E14">
        <v>13</v>
      </c>
      <c r="F14">
        <v>0</v>
      </c>
      <c r="G14">
        <v>322</v>
      </c>
      <c r="H14">
        <v>71</v>
      </c>
      <c r="I14">
        <v>14</v>
      </c>
      <c r="J14">
        <v>1184</v>
      </c>
      <c r="K14">
        <v>3283</v>
      </c>
    </row>
    <row r="15" spans="1:16" x14ac:dyDescent="0.2">
      <c r="A15" t="s">
        <v>34</v>
      </c>
      <c r="B15">
        <v>906</v>
      </c>
      <c r="C15">
        <v>77</v>
      </c>
      <c r="D15">
        <v>12</v>
      </c>
      <c r="E15">
        <v>426</v>
      </c>
      <c r="F15">
        <v>1</v>
      </c>
      <c r="G15">
        <v>128</v>
      </c>
      <c r="H15">
        <v>15</v>
      </c>
      <c r="I15">
        <v>10</v>
      </c>
      <c r="J15">
        <v>967</v>
      </c>
      <c r="K15">
        <v>2542</v>
      </c>
    </row>
    <row r="16" spans="1:16" x14ac:dyDescent="0.2">
      <c r="A16" t="s">
        <v>35</v>
      </c>
      <c r="B16">
        <v>804</v>
      </c>
      <c r="C16">
        <v>39</v>
      </c>
      <c r="D16">
        <v>11</v>
      </c>
      <c r="E16">
        <v>196</v>
      </c>
      <c r="F16">
        <v>0</v>
      </c>
      <c r="G16">
        <v>236</v>
      </c>
      <c r="H16">
        <v>8</v>
      </c>
      <c r="I16">
        <v>17</v>
      </c>
      <c r="J16">
        <v>2817</v>
      </c>
      <c r="K16">
        <v>4128</v>
      </c>
    </row>
    <row r="17" spans="1:11" x14ac:dyDescent="0.2">
      <c r="A17" t="s">
        <v>36</v>
      </c>
      <c r="B17">
        <v>701</v>
      </c>
      <c r="C17">
        <v>16</v>
      </c>
      <c r="D17">
        <v>0</v>
      </c>
      <c r="E17">
        <v>3</v>
      </c>
      <c r="F17">
        <v>0</v>
      </c>
      <c r="G17">
        <v>51</v>
      </c>
      <c r="H17">
        <v>3</v>
      </c>
      <c r="I17">
        <v>5</v>
      </c>
      <c r="J17">
        <v>838</v>
      </c>
      <c r="K17">
        <v>1617</v>
      </c>
    </row>
    <row r="18" spans="1:11" x14ac:dyDescent="0.2">
      <c r="A18" t="s">
        <v>37</v>
      </c>
      <c r="B18">
        <v>456</v>
      </c>
      <c r="C18">
        <v>24</v>
      </c>
      <c r="D18">
        <v>15</v>
      </c>
      <c r="E18">
        <v>91</v>
      </c>
      <c r="F18">
        <v>0</v>
      </c>
      <c r="G18">
        <v>23</v>
      </c>
      <c r="H18">
        <v>1</v>
      </c>
      <c r="I18">
        <v>9</v>
      </c>
      <c r="J18">
        <v>543</v>
      </c>
      <c r="K18">
        <v>1162</v>
      </c>
    </row>
    <row r="19" spans="1:11" x14ac:dyDescent="0.2">
      <c r="A19" t="s">
        <v>38</v>
      </c>
      <c r="B19">
        <v>441</v>
      </c>
      <c r="C19">
        <v>16</v>
      </c>
      <c r="D19">
        <v>5</v>
      </c>
      <c r="E19">
        <v>5</v>
      </c>
      <c r="F19">
        <v>0</v>
      </c>
      <c r="G19">
        <v>15</v>
      </c>
      <c r="H19">
        <v>3</v>
      </c>
      <c r="I19">
        <v>3</v>
      </c>
      <c r="J19">
        <v>640</v>
      </c>
      <c r="K19">
        <v>1128</v>
      </c>
    </row>
    <row r="20" spans="1:11" x14ac:dyDescent="0.2">
      <c r="A20" t="s">
        <v>39</v>
      </c>
      <c r="B20">
        <v>495</v>
      </c>
      <c r="C20">
        <v>10</v>
      </c>
      <c r="D20">
        <v>5</v>
      </c>
      <c r="E20">
        <v>10</v>
      </c>
      <c r="F20">
        <v>0</v>
      </c>
      <c r="G20">
        <v>10</v>
      </c>
      <c r="H20">
        <v>2</v>
      </c>
      <c r="I20">
        <v>7</v>
      </c>
      <c r="J20">
        <v>597</v>
      </c>
      <c r="K20">
        <v>1136</v>
      </c>
    </row>
    <row r="21" spans="1:11" x14ac:dyDescent="0.2">
      <c r="A21" t="s">
        <v>40</v>
      </c>
      <c r="B21">
        <v>397</v>
      </c>
      <c r="C21">
        <v>7</v>
      </c>
      <c r="D21">
        <v>1</v>
      </c>
      <c r="E21">
        <v>4</v>
      </c>
      <c r="F21">
        <v>0</v>
      </c>
      <c r="G21">
        <v>12</v>
      </c>
      <c r="H21">
        <v>0</v>
      </c>
      <c r="I21">
        <v>1</v>
      </c>
      <c r="J21">
        <v>673</v>
      </c>
      <c r="K21">
        <v>1095</v>
      </c>
    </row>
    <row r="22" spans="1:11" x14ac:dyDescent="0.2">
      <c r="A22" t="s">
        <v>41</v>
      </c>
      <c r="B22">
        <v>421</v>
      </c>
      <c r="C22">
        <v>2</v>
      </c>
      <c r="D22">
        <v>0</v>
      </c>
      <c r="E22">
        <v>6</v>
      </c>
      <c r="F22">
        <v>0</v>
      </c>
      <c r="G22">
        <v>31</v>
      </c>
      <c r="H22">
        <v>9</v>
      </c>
      <c r="I22">
        <v>5</v>
      </c>
      <c r="J22">
        <v>667</v>
      </c>
      <c r="K22">
        <v>1141</v>
      </c>
    </row>
    <row r="23" spans="1:11" x14ac:dyDescent="0.2">
      <c r="A23" t="s">
        <v>42</v>
      </c>
      <c r="B23">
        <v>393</v>
      </c>
      <c r="C23">
        <v>2</v>
      </c>
      <c r="D23">
        <v>4</v>
      </c>
      <c r="E23">
        <v>17</v>
      </c>
      <c r="F23">
        <v>0</v>
      </c>
      <c r="G23">
        <v>46</v>
      </c>
      <c r="H23">
        <v>8</v>
      </c>
      <c r="I23">
        <v>12</v>
      </c>
      <c r="J23">
        <v>1218</v>
      </c>
      <c r="K23">
        <v>1700</v>
      </c>
    </row>
    <row r="24" spans="1:11" x14ac:dyDescent="0.2">
      <c r="A24" t="s">
        <v>43</v>
      </c>
      <c r="B24">
        <v>287</v>
      </c>
      <c r="C24">
        <v>1</v>
      </c>
      <c r="D24">
        <v>0</v>
      </c>
      <c r="E24">
        <v>0</v>
      </c>
      <c r="F24">
        <v>0</v>
      </c>
      <c r="G24">
        <v>40</v>
      </c>
      <c r="H24">
        <v>9</v>
      </c>
      <c r="I24">
        <v>6</v>
      </c>
      <c r="J24">
        <v>1226</v>
      </c>
      <c r="K24">
        <v>1569</v>
      </c>
    </row>
    <row r="25" spans="1:11" x14ac:dyDescent="0.2">
      <c r="A25" t="s">
        <v>44</v>
      </c>
      <c r="B25">
        <v>195</v>
      </c>
      <c r="C25">
        <v>0</v>
      </c>
      <c r="D25">
        <v>0</v>
      </c>
      <c r="E25">
        <v>0</v>
      </c>
      <c r="F25">
        <v>0</v>
      </c>
      <c r="G25">
        <v>53</v>
      </c>
      <c r="H25">
        <v>7</v>
      </c>
      <c r="I25">
        <v>11</v>
      </c>
      <c r="J25">
        <v>1246</v>
      </c>
      <c r="K25">
        <v>1512</v>
      </c>
    </row>
    <row r="26" spans="1:11" x14ac:dyDescent="0.2">
      <c r="A26" t="s">
        <v>45</v>
      </c>
      <c r="B26">
        <v>263</v>
      </c>
      <c r="C26">
        <v>2</v>
      </c>
      <c r="D26">
        <v>0</v>
      </c>
      <c r="E26">
        <v>0</v>
      </c>
      <c r="F26">
        <v>0</v>
      </c>
      <c r="G26">
        <v>60</v>
      </c>
      <c r="H26">
        <v>11</v>
      </c>
      <c r="I26">
        <v>9</v>
      </c>
      <c r="J26">
        <v>1246</v>
      </c>
      <c r="K26">
        <v>1591</v>
      </c>
    </row>
    <row r="27" spans="1:11" x14ac:dyDescent="0.2">
      <c r="A27" t="s">
        <v>46</v>
      </c>
      <c r="B27">
        <v>161</v>
      </c>
      <c r="C27">
        <v>0</v>
      </c>
      <c r="D27">
        <v>1</v>
      </c>
      <c r="E27">
        <v>0</v>
      </c>
      <c r="F27">
        <v>0</v>
      </c>
      <c r="G27">
        <v>57</v>
      </c>
      <c r="H27">
        <v>25</v>
      </c>
      <c r="I27">
        <v>12</v>
      </c>
      <c r="J27">
        <v>1007</v>
      </c>
      <c r="K27">
        <v>1263</v>
      </c>
    </row>
    <row r="28" spans="1:11" x14ac:dyDescent="0.2">
      <c r="A28" t="s">
        <v>47</v>
      </c>
      <c r="B28">
        <v>98</v>
      </c>
      <c r="C28">
        <v>1</v>
      </c>
      <c r="D28">
        <v>1</v>
      </c>
      <c r="E28">
        <v>56</v>
      </c>
      <c r="F28">
        <v>0</v>
      </c>
      <c r="G28">
        <v>48</v>
      </c>
      <c r="H28">
        <v>6</v>
      </c>
      <c r="I28">
        <v>5</v>
      </c>
      <c r="J28">
        <v>1239</v>
      </c>
      <c r="K28">
        <v>1454</v>
      </c>
    </row>
    <row r="29" spans="1:11" x14ac:dyDescent="0.2">
      <c r="A29" t="s">
        <v>48</v>
      </c>
      <c r="B29">
        <v>67</v>
      </c>
      <c r="C29">
        <v>0</v>
      </c>
      <c r="D29">
        <v>0</v>
      </c>
      <c r="E29">
        <v>36</v>
      </c>
      <c r="F29">
        <v>0</v>
      </c>
      <c r="G29">
        <v>29</v>
      </c>
      <c r="H29">
        <v>6</v>
      </c>
      <c r="I29">
        <v>0</v>
      </c>
      <c r="J29">
        <v>867</v>
      </c>
      <c r="K29">
        <v>1005</v>
      </c>
    </row>
    <row r="30" spans="1:11" x14ac:dyDescent="0.2">
      <c r="A30" t="s">
        <v>49</v>
      </c>
      <c r="B30">
        <v>59</v>
      </c>
      <c r="C30">
        <v>0</v>
      </c>
      <c r="D30">
        <v>0</v>
      </c>
      <c r="E30">
        <v>34</v>
      </c>
      <c r="F30">
        <v>0</v>
      </c>
      <c r="G30">
        <v>43</v>
      </c>
      <c r="H30">
        <v>9</v>
      </c>
      <c r="I30">
        <v>5</v>
      </c>
      <c r="J30">
        <v>986</v>
      </c>
      <c r="K30">
        <v>1136</v>
      </c>
    </row>
    <row r="31" spans="1:11" x14ac:dyDescent="0.2">
      <c r="A31" t="s">
        <v>50</v>
      </c>
      <c r="B31">
        <v>27</v>
      </c>
      <c r="C31">
        <v>0</v>
      </c>
      <c r="D31">
        <v>6</v>
      </c>
      <c r="E31">
        <v>33</v>
      </c>
      <c r="F31">
        <v>1</v>
      </c>
      <c r="G31">
        <v>43</v>
      </c>
      <c r="H31">
        <v>5</v>
      </c>
      <c r="I31">
        <v>1</v>
      </c>
      <c r="J31">
        <v>972</v>
      </c>
      <c r="K31">
        <v>1088</v>
      </c>
    </row>
    <row r="32" spans="1:11" x14ac:dyDescent="0.2">
      <c r="A32" t="s">
        <v>51</v>
      </c>
      <c r="B32">
        <v>1</v>
      </c>
      <c r="C32">
        <v>0</v>
      </c>
      <c r="D32">
        <v>0</v>
      </c>
      <c r="E32">
        <v>16</v>
      </c>
      <c r="F32">
        <v>0</v>
      </c>
      <c r="G32">
        <v>90</v>
      </c>
      <c r="H32">
        <v>15</v>
      </c>
      <c r="I32">
        <v>4</v>
      </c>
      <c r="J32">
        <v>1286</v>
      </c>
      <c r="K32">
        <v>1412</v>
      </c>
    </row>
    <row r="33" spans="1:11" x14ac:dyDescent="0.2">
      <c r="A33" t="s">
        <v>52</v>
      </c>
      <c r="B33">
        <v>0</v>
      </c>
      <c r="C33">
        <v>0</v>
      </c>
      <c r="D33">
        <v>0</v>
      </c>
      <c r="E33">
        <v>14</v>
      </c>
      <c r="F33">
        <v>0</v>
      </c>
      <c r="G33">
        <v>129</v>
      </c>
      <c r="H33">
        <v>31</v>
      </c>
      <c r="I33">
        <v>7</v>
      </c>
      <c r="J33">
        <v>1228</v>
      </c>
      <c r="K33">
        <v>1409</v>
      </c>
    </row>
    <row r="34" spans="1:11" x14ac:dyDescent="0.2">
      <c r="A34" t="s">
        <v>53</v>
      </c>
      <c r="B34">
        <v>1</v>
      </c>
      <c r="C34">
        <v>4</v>
      </c>
      <c r="D34">
        <v>0</v>
      </c>
      <c r="E34">
        <v>0</v>
      </c>
      <c r="F34">
        <v>0</v>
      </c>
      <c r="G34">
        <v>0</v>
      </c>
      <c r="H34">
        <v>0</v>
      </c>
      <c r="I34">
        <v>0</v>
      </c>
      <c r="J34">
        <v>897</v>
      </c>
      <c r="K34">
        <v>902</v>
      </c>
    </row>
    <row r="35" spans="1:11" x14ac:dyDescent="0.2">
      <c r="A35" s="18" t="s">
        <v>54</v>
      </c>
      <c r="B35" s="18">
        <v>0</v>
      </c>
      <c r="C35" s="18">
        <v>1</v>
      </c>
      <c r="D35" s="18">
        <v>0</v>
      </c>
      <c r="E35" s="18">
        <v>0</v>
      </c>
      <c r="F35" s="18">
        <v>1</v>
      </c>
      <c r="G35" s="18">
        <v>0</v>
      </c>
      <c r="H35" s="18">
        <v>0</v>
      </c>
      <c r="I35" s="18">
        <v>1</v>
      </c>
      <c r="J35" s="18">
        <v>1007</v>
      </c>
      <c r="K35" s="18">
        <v>1010</v>
      </c>
    </row>
    <row r="36" spans="1:11" x14ac:dyDescent="0.2">
      <c r="A36" s="37" t="s">
        <v>55</v>
      </c>
      <c r="B36" s="37"/>
      <c r="C36" s="37"/>
      <c r="D36" s="37"/>
      <c r="E36" s="37"/>
      <c r="F36" s="37"/>
      <c r="G36" s="37"/>
      <c r="H36" s="37"/>
      <c r="I36" s="37"/>
      <c r="J36" s="37"/>
      <c r="K36" s="37"/>
    </row>
    <row r="37" spans="1:11" ht="22.5" customHeight="1" x14ac:dyDescent="0.2">
      <c r="A37" s="37" t="s">
        <v>56</v>
      </c>
      <c r="B37" s="37"/>
      <c r="C37" s="37"/>
      <c r="D37" s="37"/>
      <c r="E37" s="37"/>
      <c r="F37" s="37"/>
      <c r="G37" s="37"/>
      <c r="H37" s="37"/>
      <c r="I37" s="37"/>
      <c r="J37" s="37"/>
      <c r="K37" s="37"/>
    </row>
    <row r="38" spans="1:11" x14ac:dyDescent="0.2">
      <c r="A38" s="37" t="s">
        <v>57</v>
      </c>
      <c r="B38" s="37"/>
      <c r="C38" s="37"/>
      <c r="D38" s="37"/>
      <c r="E38" s="37"/>
      <c r="F38" s="37"/>
      <c r="G38" s="37"/>
      <c r="H38" s="37"/>
      <c r="I38" s="37"/>
      <c r="J38" s="37"/>
      <c r="K38" s="37"/>
    </row>
  </sheetData>
  <sheetProtection sheet="1"/>
  <mergeCells count="4">
    <mergeCell ref="B1:E1"/>
    <mergeCell ref="A36:K36"/>
    <mergeCell ref="A37:K37"/>
    <mergeCell ref="A38:K38"/>
  </mergeCells>
  <hyperlinks>
    <hyperlink ref="A7" r:id="rId1" xr:uid="{00000000-0004-0000-1200-000000000000}"/>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workbookViewId="0">
      <pane ySplit="10" topLeftCell="A11" activePane="bottomLeft" state="frozen"/>
      <selection pane="bottomLeft" activeCell="A38" sqref="A38:D38"/>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23</v>
      </c>
    </row>
    <row r="6" spans="1:16" ht="15.95" customHeight="1" x14ac:dyDescent="0.2">
      <c r="A6" s="12" t="s">
        <v>24</v>
      </c>
    </row>
    <row r="7" spans="1:16" ht="15" customHeight="1" x14ac:dyDescent="0.2">
      <c r="A7" s="6" t="s">
        <v>22</v>
      </c>
    </row>
    <row r="8" spans="1:16" x14ac:dyDescent="0.2">
      <c r="A8" s="18"/>
      <c r="B8" s="18"/>
      <c r="C8" s="18"/>
      <c r="D8" s="18"/>
    </row>
    <row r="9" spans="1:16" x14ac:dyDescent="0.2">
      <c r="B9" s="36" t="s">
        <v>25</v>
      </c>
      <c r="C9" s="36"/>
    </row>
    <row r="10" spans="1:16" ht="22.5" x14ac:dyDescent="0.2">
      <c r="A10" s="19" t="s">
        <v>26</v>
      </c>
      <c r="B10" s="20" t="s">
        <v>27</v>
      </c>
      <c r="C10" s="20" t="s">
        <v>28</v>
      </c>
      <c r="D10" s="20" t="s">
        <v>29</v>
      </c>
    </row>
    <row r="11" spans="1:16" x14ac:dyDescent="0.2">
      <c r="A11" t="s">
        <v>30</v>
      </c>
      <c r="B11">
        <v>142629</v>
      </c>
      <c r="C11">
        <v>3040</v>
      </c>
      <c r="D11">
        <v>145669</v>
      </c>
    </row>
    <row r="12" spans="1:16" x14ac:dyDescent="0.2">
      <c r="A12" t="s">
        <v>31</v>
      </c>
      <c r="B12">
        <v>141168</v>
      </c>
      <c r="C12">
        <v>2810</v>
      </c>
      <c r="D12">
        <v>143978</v>
      </c>
    </row>
    <row r="13" spans="1:16" x14ac:dyDescent="0.2">
      <c r="A13" t="s">
        <v>32</v>
      </c>
      <c r="B13">
        <v>139476</v>
      </c>
      <c r="C13">
        <v>3215</v>
      </c>
      <c r="D13">
        <v>142691</v>
      </c>
    </row>
    <row r="14" spans="1:16" x14ac:dyDescent="0.2">
      <c r="A14" t="s">
        <v>33</v>
      </c>
      <c r="B14">
        <v>152584</v>
      </c>
      <c r="C14">
        <v>3283</v>
      </c>
      <c r="D14">
        <v>155867</v>
      </c>
    </row>
    <row r="15" spans="1:16" x14ac:dyDescent="0.2">
      <c r="A15" t="s">
        <v>34</v>
      </c>
      <c r="B15">
        <v>140764</v>
      </c>
      <c r="C15">
        <v>2542</v>
      </c>
      <c r="D15">
        <v>143306</v>
      </c>
    </row>
    <row r="16" spans="1:16" x14ac:dyDescent="0.2">
      <c r="A16" t="s">
        <v>35</v>
      </c>
      <c r="B16">
        <v>133421</v>
      </c>
      <c r="C16">
        <v>4128</v>
      </c>
      <c r="D16">
        <v>137549</v>
      </c>
    </row>
    <row r="17" spans="1:4" x14ac:dyDescent="0.2">
      <c r="A17" t="s">
        <v>36</v>
      </c>
      <c r="B17">
        <v>137609</v>
      </c>
      <c r="C17">
        <v>1617</v>
      </c>
      <c r="D17">
        <v>139226</v>
      </c>
    </row>
    <row r="18" spans="1:4" x14ac:dyDescent="0.2">
      <c r="A18" t="s">
        <v>37</v>
      </c>
      <c r="B18">
        <v>99846</v>
      </c>
      <c r="C18">
        <v>1162</v>
      </c>
      <c r="D18">
        <v>101008</v>
      </c>
    </row>
    <row r="19" spans="1:4" x14ac:dyDescent="0.2">
      <c r="A19" t="s">
        <v>38</v>
      </c>
      <c r="B19">
        <v>111758</v>
      </c>
      <c r="C19">
        <v>1128</v>
      </c>
      <c r="D19">
        <v>112886</v>
      </c>
    </row>
    <row r="20" spans="1:4" x14ac:dyDescent="0.2">
      <c r="A20" t="s">
        <v>39</v>
      </c>
      <c r="B20">
        <v>92522</v>
      </c>
      <c r="C20">
        <v>1136</v>
      </c>
      <c r="D20">
        <v>93658</v>
      </c>
    </row>
    <row r="21" spans="1:4" x14ac:dyDescent="0.2">
      <c r="A21" t="s">
        <v>40</v>
      </c>
      <c r="B21">
        <v>101366</v>
      </c>
      <c r="C21">
        <v>1095</v>
      </c>
      <c r="D21">
        <v>102461</v>
      </c>
    </row>
    <row r="22" spans="1:4" x14ac:dyDescent="0.2">
      <c r="A22" t="s">
        <v>41</v>
      </c>
      <c r="B22">
        <v>104651</v>
      </c>
      <c r="C22">
        <v>1141</v>
      </c>
      <c r="D22">
        <v>105792</v>
      </c>
    </row>
    <row r="23" spans="1:4" x14ac:dyDescent="0.2">
      <c r="A23" t="s">
        <v>42</v>
      </c>
      <c r="B23">
        <v>105559</v>
      </c>
      <c r="C23">
        <v>1700</v>
      </c>
      <c r="D23">
        <v>107259</v>
      </c>
    </row>
    <row r="24" spans="1:4" x14ac:dyDescent="0.2">
      <c r="A24" t="s">
        <v>43</v>
      </c>
      <c r="B24">
        <v>106405</v>
      </c>
      <c r="C24">
        <v>1569</v>
      </c>
      <c r="D24">
        <v>107974</v>
      </c>
    </row>
    <row r="25" spans="1:4" x14ac:dyDescent="0.2">
      <c r="A25" t="s">
        <v>44</v>
      </c>
      <c r="B25">
        <v>102931</v>
      </c>
      <c r="C25">
        <v>1512</v>
      </c>
      <c r="D25">
        <v>104443</v>
      </c>
    </row>
    <row r="26" spans="1:4" x14ac:dyDescent="0.2">
      <c r="A26" t="s">
        <v>45</v>
      </c>
      <c r="B26">
        <v>114310</v>
      </c>
      <c r="C26">
        <v>1591</v>
      </c>
      <c r="D26">
        <v>115901</v>
      </c>
    </row>
    <row r="27" spans="1:4" x14ac:dyDescent="0.2">
      <c r="A27" t="s">
        <v>46</v>
      </c>
      <c r="B27">
        <v>99494</v>
      </c>
      <c r="C27">
        <v>1263</v>
      </c>
      <c r="D27">
        <v>100757</v>
      </c>
    </row>
    <row r="28" spans="1:4" x14ac:dyDescent="0.2">
      <c r="A28" t="s">
        <v>47</v>
      </c>
      <c r="B28">
        <v>98939</v>
      </c>
      <c r="C28">
        <v>1454</v>
      </c>
      <c r="D28">
        <v>100393</v>
      </c>
    </row>
    <row r="29" spans="1:4" x14ac:dyDescent="0.2">
      <c r="A29" t="s">
        <v>48</v>
      </c>
      <c r="B29">
        <v>97118</v>
      </c>
      <c r="C29">
        <v>1005</v>
      </c>
      <c r="D29">
        <v>98123</v>
      </c>
    </row>
    <row r="30" spans="1:4" x14ac:dyDescent="0.2">
      <c r="A30" t="s">
        <v>49</v>
      </c>
      <c r="B30">
        <v>84165</v>
      </c>
      <c r="C30">
        <v>1136</v>
      </c>
      <c r="D30">
        <v>85301</v>
      </c>
    </row>
    <row r="31" spans="1:4" x14ac:dyDescent="0.2">
      <c r="A31" t="s">
        <v>50</v>
      </c>
      <c r="B31">
        <v>105047</v>
      </c>
      <c r="C31">
        <v>1088</v>
      </c>
      <c r="D31">
        <v>106135</v>
      </c>
    </row>
    <row r="32" spans="1:4" x14ac:dyDescent="0.2">
      <c r="A32" t="s">
        <v>51</v>
      </c>
      <c r="B32">
        <v>92259</v>
      </c>
      <c r="C32">
        <v>1412</v>
      </c>
      <c r="D32">
        <v>93671</v>
      </c>
    </row>
    <row r="33" spans="1:4" x14ac:dyDescent="0.2">
      <c r="A33" t="s">
        <v>52</v>
      </c>
      <c r="B33">
        <v>93837</v>
      </c>
      <c r="C33">
        <v>1409</v>
      </c>
      <c r="D33">
        <v>95246</v>
      </c>
    </row>
    <row r="34" spans="1:4" x14ac:dyDescent="0.2">
      <c r="A34" t="s">
        <v>53</v>
      </c>
      <c r="B34">
        <v>65316</v>
      </c>
      <c r="C34">
        <v>902</v>
      </c>
      <c r="D34">
        <v>66218</v>
      </c>
    </row>
    <row r="35" spans="1:4" x14ac:dyDescent="0.2">
      <c r="A35" s="18" t="s">
        <v>54</v>
      </c>
      <c r="B35" s="18">
        <v>25806</v>
      </c>
      <c r="C35" s="18">
        <v>1010</v>
      </c>
      <c r="D35" s="18">
        <v>26816</v>
      </c>
    </row>
    <row r="36" spans="1:4" x14ac:dyDescent="0.2">
      <c r="A36" s="37" t="s">
        <v>55</v>
      </c>
      <c r="B36" s="37"/>
      <c r="C36" s="37"/>
      <c r="D36" s="37"/>
    </row>
    <row r="37" spans="1:4" ht="45" customHeight="1" x14ac:dyDescent="0.2">
      <c r="A37" s="37" t="s">
        <v>56</v>
      </c>
      <c r="B37" s="37"/>
      <c r="C37" s="37"/>
      <c r="D37" s="37"/>
    </row>
    <row r="38" spans="1:4" x14ac:dyDescent="0.2">
      <c r="A38" s="37" t="s">
        <v>57</v>
      </c>
      <c r="B38" s="37"/>
      <c r="C38" s="37"/>
      <c r="D38" s="37"/>
    </row>
  </sheetData>
  <sheetProtection sheet="1"/>
  <mergeCells count="5">
    <mergeCell ref="B1:E1"/>
    <mergeCell ref="B9:C9"/>
    <mergeCell ref="A36:D36"/>
    <mergeCell ref="A37:D37"/>
    <mergeCell ref="A38:D38"/>
  </mergeCells>
  <hyperlinks>
    <hyperlink ref="A7" r:id="rId1" xr:uid="{00000000-0004-0000-0100-000000000000}"/>
  </hyperlinks>
  <pageMargins left="0.7" right="0.7" top="0.75" bottom="0.75" header="0.3" footer="0.3"/>
  <pageSetup paperSize="9"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5"/>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507</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19" t="s">
        <v>508</v>
      </c>
      <c r="B10" s="20" t="s">
        <v>30</v>
      </c>
      <c r="C10" s="20" t="s">
        <v>31</v>
      </c>
      <c r="D10" s="20" t="s">
        <v>42</v>
      </c>
      <c r="E10" s="20" t="s">
        <v>92</v>
      </c>
      <c r="F10" s="20" t="s">
        <v>93</v>
      </c>
    </row>
    <row r="11" spans="1:16" x14ac:dyDescent="0.2">
      <c r="A11" t="s">
        <v>509</v>
      </c>
      <c r="B11">
        <v>91</v>
      </c>
      <c r="C11">
        <v>100</v>
      </c>
      <c r="D11">
        <v>90</v>
      </c>
      <c r="E11">
        <v>996</v>
      </c>
      <c r="F11">
        <v>1063</v>
      </c>
    </row>
    <row r="12" spans="1:16" x14ac:dyDescent="0.2">
      <c r="A12" t="s">
        <v>510</v>
      </c>
      <c r="B12">
        <v>70</v>
      </c>
      <c r="C12">
        <v>44</v>
      </c>
      <c r="D12">
        <v>31</v>
      </c>
      <c r="E12">
        <v>621</v>
      </c>
      <c r="F12">
        <v>641</v>
      </c>
    </row>
    <row r="13" spans="1:16" x14ac:dyDescent="0.2">
      <c r="A13" t="s">
        <v>511</v>
      </c>
      <c r="B13">
        <v>72</v>
      </c>
      <c r="C13">
        <v>59</v>
      </c>
      <c r="D13">
        <v>16</v>
      </c>
      <c r="E13">
        <v>418</v>
      </c>
      <c r="F13">
        <v>433</v>
      </c>
    </row>
    <row r="14" spans="1:16" x14ac:dyDescent="0.2">
      <c r="A14" t="s">
        <v>512</v>
      </c>
      <c r="B14">
        <v>94</v>
      </c>
      <c r="C14">
        <v>67</v>
      </c>
      <c r="D14">
        <v>31</v>
      </c>
      <c r="E14">
        <v>545</v>
      </c>
      <c r="F14">
        <v>566</v>
      </c>
    </row>
    <row r="15" spans="1:16" x14ac:dyDescent="0.2">
      <c r="A15" t="s">
        <v>513</v>
      </c>
      <c r="B15">
        <v>331</v>
      </c>
      <c r="C15">
        <v>276</v>
      </c>
      <c r="D15">
        <v>50</v>
      </c>
      <c r="E15">
        <v>1630</v>
      </c>
      <c r="F15">
        <v>1667</v>
      </c>
    </row>
    <row r="16" spans="1:16" x14ac:dyDescent="0.2">
      <c r="A16" t="s">
        <v>514</v>
      </c>
      <c r="B16">
        <v>277</v>
      </c>
      <c r="C16">
        <v>256</v>
      </c>
      <c r="D16">
        <v>179</v>
      </c>
      <c r="E16">
        <v>2286</v>
      </c>
      <c r="F16">
        <v>2413</v>
      </c>
    </row>
    <row r="17" spans="1:6" x14ac:dyDescent="0.2">
      <c r="A17" t="s">
        <v>515</v>
      </c>
      <c r="B17">
        <v>136</v>
      </c>
      <c r="C17">
        <v>162</v>
      </c>
      <c r="D17">
        <v>71</v>
      </c>
      <c r="E17">
        <v>1021</v>
      </c>
      <c r="F17">
        <v>1064</v>
      </c>
    </row>
    <row r="18" spans="1:6" x14ac:dyDescent="0.2">
      <c r="A18" t="s">
        <v>516</v>
      </c>
      <c r="B18">
        <v>122</v>
      </c>
      <c r="C18">
        <v>141</v>
      </c>
      <c r="D18">
        <v>91</v>
      </c>
      <c r="E18">
        <v>1170</v>
      </c>
      <c r="F18">
        <v>1224</v>
      </c>
    </row>
    <row r="19" spans="1:6" x14ac:dyDescent="0.2">
      <c r="A19" t="s">
        <v>517</v>
      </c>
      <c r="B19">
        <v>195</v>
      </c>
      <c r="C19">
        <v>174</v>
      </c>
      <c r="D19">
        <v>82</v>
      </c>
      <c r="E19">
        <v>1386</v>
      </c>
      <c r="F19">
        <v>1456</v>
      </c>
    </row>
    <row r="20" spans="1:6" x14ac:dyDescent="0.2">
      <c r="A20" t="s">
        <v>518</v>
      </c>
      <c r="B20">
        <v>124</v>
      </c>
      <c r="C20">
        <v>117</v>
      </c>
      <c r="D20">
        <v>61</v>
      </c>
      <c r="E20">
        <v>1006</v>
      </c>
      <c r="F20">
        <v>1064</v>
      </c>
    </row>
    <row r="21" spans="1:6" x14ac:dyDescent="0.2">
      <c r="A21" t="s">
        <v>519</v>
      </c>
      <c r="B21">
        <v>123</v>
      </c>
      <c r="C21">
        <v>118</v>
      </c>
      <c r="D21">
        <v>63</v>
      </c>
      <c r="E21">
        <v>1161</v>
      </c>
      <c r="F21">
        <v>1207</v>
      </c>
    </row>
    <row r="22" spans="1:6" x14ac:dyDescent="0.2">
      <c r="A22" t="s">
        <v>520</v>
      </c>
      <c r="B22">
        <v>53</v>
      </c>
      <c r="C22">
        <v>57</v>
      </c>
      <c r="D22">
        <v>68</v>
      </c>
      <c r="E22">
        <v>661</v>
      </c>
      <c r="F22">
        <v>700</v>
      </c>
    </row>
    <row r="23" spans="1:6" x14ac:dyDescent="0.2">
      <c r="A23" t="s">
        <v>521</v>
      </c>
      <c r="B23">
        <v>376</v>
      </c>
      <c r="C23">
        <v>392</v>
      </c>
      <c r="D23">
        <v>399</v>
      </c>
      <c r="E23">
        <v>4147</v>
      </c>
      <c r="F23">
        <v>4454</v>
      </c>
    </row>
    <row r="24" spans="1:6" x14ac:dyDescent="0.2">
      <c r="A24" t="s">
        <v>522</v>
      </c>
      <c r="B24">
        <v>239</v>
      </c>
      <c r="C24">
        <v>207</v>
      </c>
      <c r="D24">
        <v>171</v>
      </c>
      <c r="E24">
        <v>2304</v>
      </c>
      <c r="F24">
        <v>2393</v>
      </c>
    </row>
    <row r="25" spans="1:6" x14ac:dyDescent="0.2">
      <c r="A25" t="s">
        <v>523</v>
      </c>
      <c r="B25">
        <v>109</v>
      </c>
      <c r="C25">
        <v>95</v>
      </c>
      <c r="D25">
        <v>88</v>
      </c>
      <c r="E25">
        <v>905</v>
      </c>
      <c r="F25">
        <v>948</v>
      </c>
    </row>
    <row r="26" spans="1:6" x14ac:dyDescent="0.2">
      <c r="A26" t="s">
        <v>524</v>
      </c>
      <c r="B26">
        <v>68</v>
      </c>
      <c r="C26">
        <v>72</v>
      </c>
      <c r="D26">
        <v>73</v>
      </c>
      <c r="E26">
        <v>995</v>
      </c>
      <c r="F26">
        <v>1038</v>
      </c>
    </row>
    <row r="27" spans="1:6" x14ac:dyDescent="0.2">
      <c r="A27" t="s">
        <v>525</v>
      </c>
      <c r="B27">
        <v>75</v>
      </c>
      <c r="C27">
        <v>57</v>
      </c>
      <c r="D27">
        <v>64</v>
      </c>
      <c r="E27">
        <v>759</v>
      </c>
      <c r="F27">
        <v>796</v>
      </c>
    </row>
    <row r="28" spans="1:6" x14ac:dyDescent="0.2">
      <c r="A28" t="s">
        <v>526</v>
      </c>
      <c r="B28">
        <v>22</v>
      </c>
      <c r="C28">
        <v>30</v>
      </c>
      <c r="D28">
        <v>40</v>
      </c>
      <c r="E28">
        <v>406</v>
      </c>
      <c r="F28">
        <v>425</v>
      </c>
    </row>
    <row r="29" spans="1:6" x14ac:dyDescent="0.2">
      <c r="A29" t="s">
        <v>527</v>
      </c>
      <c r="B29">
        <v>18</v>
      </c>
      <c r="C29">
        <v>29</v>
      </c>
      <c r="D29">
        <v>32</v>
      </c>
      <c r="E29">
        <v>312</v>
      </c>
      <c r="F29">
        <v>317</v>
      </c>
    </row>
    <row r="30" spans="1:6" x14ac:dyDescent="0.2">
      <c r="A30" t="s">
        <v>528</v>
      </c>
      <c r="B30">
        <v>0</v>
      </c>
      <c r="C30">
        <v>0</v>
      </c>
      <c r="D30">
        <v>0</v>
      </c>
      <c r="E30">
        <v>3</v>
      </c>
      <c r="F30">
        <v>3</v>
      </c>
    </row>
    <row r="31" spans="1:6" x14ac:dyDescent="0.2">
      <c r="A31" t="s">
        <v>155</v>
      </c>
      <c r="B31">
        <v>445</v>
      </c>
      <c r="C31">
        <v>357</v>
      </c>
      <c r="D31">
        <v>0</v>
      </c>
      <c r="E31">
        <v>2424</v>
      </c>
      <c r="F31">
        <v>2425</v>
      </c>
    </row>
    <row r="32" spans="1:6" x14ac:dyDescent="0.2">
      <c r="A32" s="18" t="s">
        <v>29</v>
      </c>
      <c r="B32" s="18">
        <v>3040</v>
      </c>
      <c r="C32" s="18">
        <v>2810</v>
      </c>
      <c r="D32" s="18">
        <v>1700</v>
      </c>
      <c r="E32" s="18">
        <v>25156</v>
      </c>
      <c r="F32" s="18">
        <v>26297</v>
      </c>
    </row>
    <row r="33" spans="1:6" x14ac:dyDescent="0.2">
      <c r="A33" s="37" t="s">
        <v>55</v>
      </c>
      <c r="B33" s="37"/>
      <c r="C33" s="37"/>
      <c r="D33" s="37"/>
      <c r="E33" s="37"/>
      <c r="F33" s="37"/>
    </row>
    <row r="34" spans="1:6" ht="33.75" customHeight="1" x14ac:dyDescent="0.2">
      <c r="A34" s="37" t="s">
        <v>56</v>
      </c>
      <c r="B34" s="37"/>
      <c r="C34" s="37"/>
      <c r="D34" s="37"/>
      <c r="E34" s="37"/>
      <c r="F34" s="37"/>
    </row>
    <row r="35" spans="1:6" x14ac:dyDescent="0.2">
      <c r="A35" s="37" t="s">
        <v>57</v>
      </c>
      <c r="B35" s="37"/>
      <c r="C35" s="37"/>
      <c r="D35" s="37"/>
      <c r="E35" s="37"/>
      <c r="F35" s="37"/>
    </row>
  </sheetData>
  <sheetProtection sheet="1"/>
  <mergeCells count="4">
    <mergeCell ref="B1:E1"/>
    <mergeCell ref="A33:F33"/>
    <mergeCell ref="A34:F34"/>
    <mergeCell ref="A35:F35"/>
  </mergeCells>
  <hyperlinks>
    <hyperlink ref="A7" r:id="rId1" xr:uid="{00000000-0004-0000-1300-000000000000}"/>
  </hyperlinks>
  <pageMargins left="0.7" right="0.7" top="0.75" bottom="0.75" header="0.3" footer="0.3"/>
  <pageSetup paperSize="9"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530</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row>
    <row r="10" spans="1:16" ht="33.75" x14ac:dyDescent="0.2">
      <c r="A10" s="19" t="s">
        <v>26</v>
      </c>
      <c r="B10" s="20" t="s">
        <v>531</v>
      </c>
      <c r="C10" s="20" t="s">
        <v>532</v>
      </c>
      <c r="D10" s="20" t="s">
        <v>533</v>
      </c>
      <c r="E10" s="20" t="s">
        <v>534</v>
      </c>
      <c r="F10" s="20" t="s">
        <v>535</v>
      </c>
      <c r="G10" s="20" t="s">
        <v>536</v>
      </c>
      <c r="H10" s="20" t="s">
        <v>505</v>
      </c>
      <c r="I10" s="20" t="s">
        <v>29</v>
      </c>
    </row>
    <row r="11" spans="1:16" x14ac:dyDescent="0.2">
      <c r="A11" t="s">
        <v>30</v>
      </c>
      <c r="B11">
        <v>353</v>
      </c>
      <c r="C11">
        <v>1000</v>
      </c>
      <c r="D11">
        <v>31</v>
      </c>
      <c r="E11">
        <v>270</v>
      </c>
      <c r="F11">
        <v>260</v>
      </c>
      <c r="G11">
        <v>10</v>
      </c>
      <c r="H11">
        <v>0</v>
      </c>
      <c r="I11">
        <v>1924</v>
      </c>
    </row>
    <row r="12" spans="1:16" x14ac:dyDescent="0.2">
      <c r="A12" t="s">
        <v>31</v>
      </c>
      <c r="B12">
        <v>265</v>
      </c>
      <c r="C12">
        <v>932</v>
      </c>
      <c r="D12">
        <v>29</v>
      </c>
      <c r="E12">
        <v>290</v>
      </c>
      <c r="F12">
        <v>211</v>
      </c>
      <c r="G12">
        <v>6</v>
      </c>
      <c r="H12">
        <v>0</v>
      </c>
      <c r="I12">
        <v>1733</v>
      </c>
    </row>
    <row r="13" spans="1:16" x14ac:dyDescent="0.2">
      <c r="A13" t="s">
        <v>32</v>
      </c>
      <c r="B13">
        <v>268</v>
      </c>
      <c r="C13">
        <v>695</v>
      </c>
      <c r="D13">
        <v>14</v>
      </c>
      <c r="E13">
        <v>333</v>
      </c>
      <c r="F13">
        <v>220</v>
      </c>
      <c r="G13">
        <v>9</v>
      </c>
      <c r="H13">
        <v>4</v>
      </c>
      <c r="I13">
        <v>1543</v>
      </c>
    </row>
    <row r="14" spans="1:16" x14ac:dyDescent="0.2">
      <c r="A14" t="s">
        <v>33</v>
      </c>
      <c r="B14">
        <v>161</v>
      </c>
      <c r="C14">
        <v>941</v>
      </c>
      <c r="D14">
        <v>3</v>
      </c>
      <c r="E14">
        <v>300</v>
      </c>
      <c r="F14">
        <v>211</v>
      </c>
      <c r="G14">
        <v>5</v>
      </c>
      <c r="H14">
        <v>58</v>
      </c>
      <c r="I14">
        <v>1679</v>
      </c>
    </row>
    <row r="15" spans="1:16" x14ac:dyDescent="0.2">
      <c r="A15" t="s">
        <v>34</v>
      </c>
      <c r="B15">
        <v>54</v>
      </c>
      <c r="C15">
        <v>520</v>
      </c>
      <c r="D15">
        <v>0</v>
      </c>
      <c r="E15">
        <v>196</v>
      </c>
      <c r="F15">
        <v>189</v>
      </c>
      <c r="G15">
        <v>11</v>
      </c>
      <c r="H15">
        <v>25</v>
      </c>
      <c r="I15">
        <v>995</v>
      </c>
    </row>
    <row r="16" spans="1:16" x14ac:dyDescent="0.2">
      <c r="A16" t="s">
        <v>35</v>
      </c>
      <c r="B16">
        <v>19</v>
      </c>
      <c r="C16">
        <v>482</v>
      </c>
      <c r="D16">
        <v>2</v>
      </c>
      <c r="E16">
        <v>125</v>
      </c>
      <c r="F16">
        <v>204</v>
      </c>
      <c r="G16">
        <v>6</v>
      </c>
      <c r="H16">
        <v>5</v>
      </c>
      <c r="I16">
        <v>843</v>
      </c>
    </row>
    <row r="17" spans="1:9" x14ac:dyDescent="0.2">
      <c r="A17" t="s">
        <v>36</v>
      </c>
      <c r="B17">
        <v>6</v>
      </c>
      <c r="C17">
        <v>392</v>
      </c>
      <c r="D17">
        <v>4</v>
      </c>
      <c r="E17">
        <v>176</v>
      </c>
      <c r="F17">
        <v>130</v>
      </c>
      <c r="G17">
        <v>4</v>
      </c>
      <c r="H17">
        <v>5</v>
      </c>
      <c r="I17">
        <v>717</v>
      </c>
    </row>
    <row r="18" spans="1:9" x14ac:dyDescent="0.2">
      <c r="A18" t="s">
        <v>37</v>
      </c>
      <c r="B18">
        <v>3</v>
      </c>
      <c r="C18">
        <v>260</v>
      </c>
      <c r="D18">
        <v>0</v>
      </c>
      <c r="E18">
        <v>109</v>
      </c>
      <c r="F18">
        <v>98</v>
      </c>
      <c r="G18">
        <v>2</v>
      </c>
      <c r="H18">
        <v>2</v>
      </c>
      <c r="I18">
        <v>474</v>
      </c>
    </row>
    <row r="19" spans="1:9" x14ac:dyDescent="0.2">
      <c r="A19" t="s">
        <v>38</v>
      </c>
      <c r="B19">
        <v>6</v>
      </c>
      <c r="C19">
        <v>236</v>
      </c>
      <c r="D19">
        <v>0</v>
      </c>
      <c r="E19">
        <v>113</v>
      </c>
      <c r="F19">
        <v>92</v>
      </c>
      <c r="G19">
        <v>7</v>
      </c>
      <c r="H19">
        <v>2</v>
      </c>
      <c r="I19">
        <v>456</v>
      </c>
    </row>
    <row r="20" spans="1:9" x14ac:dyDescent="0.2">
      <c r="A20" t="s">
        <v>39</v>
      </c>
      <c r="B20">
        <v>5</v>
      </c>
      <c r="C20">
        <v>244</v>
      </c>
      <c r="D20">
        <v>0</v>
      </c>
      <c r="E20">
        <v>133</v>
      </c>
      <c r="F20">
        <v>120</v>
      </c>
      <c r="G20">
        <v>0</v>
      </c>
      <c r="H20">
        <v>1</v>
      </c>
      <c r="I20">
        <v>503</v>
      </c>
    </row>
    <row r="21" spans="1:9" x14ac:dyDescent="0.2">
      <c r="A21" t="s">
        <v>40</v>
      </c>
      <c r="B21">
        <v>3</v>
      </c>
      <c r="C21">
        <v>224</v>
      </c>
      <c r="D21">
        <v>0</v>
      </c>
      <c r="E21">
        <v>95</v>
      </c>
      <c r="F21">
        <v>80</v>
      </c>
      <c r="G21">
        <v>2</v>
      </c>
      <c r="H21">
        <v>0</v>
      </c>
      <c r="I21">
        <v>404</v>
      </c>
    </row>
    <row r="22" spans="1:9" x14ac:dyDescent="0.2">
      <c r="A22" t="s">
        <v>41</v>
      </c>
      <c r="B22">
        <v>2</v>
      </c>
      <c r="C22">
        <v>205</v>
      </c>
      <c r="D22">
        <v>0</v>
      </c>
      <c r="E22">
        <v>89</v>
      </c>
      <c r="F22">
        <v>121</v>
      </c>
      <c r="G22">
        <v>4</v>
      </c>
      <c r="H22">
        <v>1</v>
      </c>
      <c r="I22">
        <v>422</v>
      </c>
    </row>
    <row r="23" spans="1:9" x14ac:dyDescent="0.2">
      <c r="A23" t="s">
        <v>42</v>
      </c>
      <c r="B23">
        <v>1</v>
      </c>
      <c r="C23">
        <v>90</v>
      </c>
      <c r="D23">
        <v>0</v>
      </c>
      <c r="E23">
        <v>1</v>
      </c>
      <c r="F23">
        <v>41</v>
      </c>
      <c r="G23">
        <v>0</v>
      </c>
      <c r="H23">
        <v>261</v>
      </c>
      <c r="I23">
        <v>394</v>
      </c>
    </row>
    <row r="24" spans="1:9" x14ac:dyDescent="0.2">
      <c r="A24" t="s">
        <v>43</v>
      </c>
      <c r="B24">
        <v>0</v>
      </c>
      <c r="C24">
        <v>55</v>
      </c>
      <c r="D24">
        <v>0</v>
      </c>
      <c r="E24">
        <v>2</v>
      </c>
      <c r="F24">
        <v>38</v>
      </c>
      <c r="G24">
        <v>0</v>
      </c>
      <c r="H24">
        <v>193</v>
      </c>
      <c r="I24">
        <v>288</v>
      </c>
    </row>
    <row r="25" spans="1:9" x14ac:dyDescent="0.2">
      <c r="A25" t="s">
        <v>44</v>
      </c>
      <c r="B25">
        <v>0</v>
      </c>
      <c r="C25">
        <v>30</v>
      </c>
      <c r="D25">
        <v>0</v>
      </c>
      <c r="E25">
        <v>2</v>
      </c>
      <c r="F25">
        <v>27</v>
      </c>
      <c r="G25">
        <v>0</v>
      </c>
      <c r="H25">
        <v>136</v>
      </c>
      <c r="I25">
        <v>195</v>
      </c>
    </row>
    <row r="26" spans="1:9" x14ac:dyDescent="0.2">
      <c r="A26" t="s">
        <v>45</v>
      </c>
      <c r="B26">
        <v>0</v>
      </c>
      <c r="C26">
        <v>48</v>
      </c>
      <c r="D26">
        <v>0</v>
      </c>
      <c r="E26">
        <v>2</v>
      </c>
      <c r="F26">
        <v>28</v>
      </c>
      <c r="G26">
        <v>0</v>
      </c>
      <c r="H26">
        <v>187</v>
      </c>
      <c r="I26">
        <v>265</v>
      </c>
    </row>
    <row r="27" spans="1:9" x14ac:dyDescent="0.2">
      <c r="A27" t="s">
        <v>46</v>
      </c>
      <c r="B27">
        <v>0</v>
      </c>
      <c r="C27">
        <v>11</v>
      </c>
      <c r="D27">
        <v>0</v>
      </c>
      <c r="E27">
        <v>0</v>
      </c>
      <c r="F27">
        <v>27</v>
      </c>
      <c r="G27">
        <v>0</v>
      </c>
      <c r="H27">
        <v>123</v>
      </c>
      <c r="I27">
        <v>161</v>
      </c>
    </row>
    <row r="28" spans="1:9" x14ac:dyDescent="0.2">
      <c r="A28" t="s">
        <v>47</v>
      </c>
      <c r="B28">
        <v>0</v>
      </c>
      <c r="C28">
        <v>30</v>
      </c>
      <c r="D28">
        <v>0</v>
      </c>
      <c r="E28">
        <v>0</v>
      </c>
      <c r="F28">
        <v>18</v>
      </c>
      <c r="G28">
        <v>0</v>
      </c>
      <c r="H28">
        <v>51</v>
      </c>
      <c r="I28">
        <v>99</v>
      </c>
    </row>
    <row r="29" spans="1:9" x14ac:dyDescent="0.2">
      <c r="A29" t="s">
        <v>48</v>
      </c>
      <c r="B29">
        <v>0</v>
      </c>
      <c r="C29">
        <v>7</v>
      </c>
      <c r="D29">
        <v>0</v>
      </c>
      <c r="E29">
        <v>1</v>
      </c>
      <c r="F29">
        <v>21</v>
      </c>
      <c r="G29">
        <v>0</v>
      </c>
      <c r="H29">
        <v>37</v>
      </c>
      <c r="I29">
        <v>66</v>
      </c>
    </row>
    <row r="30" spans="1:9" x14ac:dyDescent="0.2">
      <c r="A30" t="s">
        <v>49</v>
      </c>
      <c r="B30">
        <v>0</v>
      </c>
      <c r="C30">
        <v>15</v>
      </c>
      <c r="D30">
        <v>0</v>
      </c>
      <c r="E30">
        <v>9</v>
      </c>
      <c r="F30">
        <v>21</v>
      </c>
      <c r="G30">
        <v>0</v>
      </c>
      <c r="H30">
        <v>14</v>
      </c>
      <c r="I30">
        <v>59</v>
      </c>
    </row>
    <row r="31" spans="1:9" x14ac:dyDescent="0.2">
      <c r="A31" s="18" t="s">
        <v>50</v>
      </c>
      <c r="B31" s="18">
        <v>0</v>
      </c>
      <c r="C31" s="18">
        <v>0</v>
      </c>
      <c r="D31" s="18">
        <v>0</v>
      </c>
      <c r="E31" s="18">
        <v>27</v>
      </c>
      <c r="F31" s="18">
        <v>0</v>
      </c>
      <c r="G31" s="18">
        <v>0</v>
      </c>
      <c r="H31" s="18">
        <v>0</v>
      </c>
      <c r="I31" s="18">
        <v>27</v>
      </c>
    </row>
    <row r="32" spans="1:9" ht="22.5" customHeight="1" x14ac:dyDescent="0.2">
      <c r="A32" s="37" t="s">
        <v>56</v>
      </c>
      <c r="B32" s="37"/>
      <c r="C32" s="37"/>
      <c r="D32" s="37"/>
      <c r="E32" s="37"/>
      <c r="F32" s="37"/>
      <c r="G32" s="37"/>
      <c r="H32" s="37"/>
      <c r="I32" s="37"/>
    </row>
    <row r="33" spans="1:9" x14ac:dyDescent="0.2">
      <c r="A33" s="37" t="s">
        <v>57</v>
      </c>
      <c r="B33" s="37"/>
      <c r="C33" s="37"/>
      <c r="D33" s="37"/>
      <c r="E33" s="37"/>
      <c r="F33" s="37"/>
      <c r="G33" s="37"/>
      <c r="H33" s="37"/>
      <c r="I33" s="37"/>
    </row>
  </sheetData>
  <sheetProtection sheet="1"/>
  <mergeCells count="3">
    <mergeCell ref="B1:E1"/>
    <mergeCell ref="A32:I32"/>
    <mergeCell ref="A33:I33"/>
  </mergeCells>
  <hyperlinks>
    <hyperlink ref="A7" r:id="rId1" xr:uid="{00000000-0004-0000-1400-000000000000}"/>
  </hyperlinks>
  <pageMargins left="0.7" right="0.7" top="0.75" bottom="0.75" header="0.3" footer="0.3"/>
  <pageSetup paperSize="9"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538</v>
      </c>
    </row>
    <row r="6" spans="1:16" ht="15.95" customHeight="1" x14ac:dyDescent="0.2">
      <c r="A6" s="12" t="s">
        <v>24</v>
      </c>
    </row>
    <row r="7" spans="1:16" ht="15" customHeight="1" x14ac:dyDescent="0.2">
      <c r="A7" s="6" t="s">
        <v>22</v>
      </c>
    </row>
    <row r="9" spans="1:16" x14ac:dyDescent="0.2">
      <c r="A9" s="18"/>
      <c r="B9" s="18"/>
      <c r="C9" s="18"/>
      <c r="D9" s="18"/>
      <c r="E9" s="18"/>
      <c r="F9" s="18"/>
      <c r="G9" s="18"/>
      <c r="H9" s="18"/>
    </row>
    <row r="10" spans="1:16" ht="33.75" x14ac:dyDescent="0.2">
      <c r="A10" s="19" t="s">
        <v>26</v>
      </c>
      <c r="B10" s="20" t="s">
        <v>77</v>
      </c>
      <c r="C10" s="20" t="s">
        <v>78</v>
      </c>
      <c r="D10" s="20" t="s">
        <v>79</v>
      </c>
      <c r="E10" s="20" t="s">
        <v>80</v>
      </c>
      <c r="F10" s="20" t="s">
        <v>81</v>
      </c>
      <c r="G10" s="20" t="s">
        <v>505</v>
      </c>
      <c r="H10" s="20" t="s">
        <v>29</v>
      </c>
    </row>
    <row r="11" spans="1:16" x14ac:dyDescent="0.2">
      <c r="A11" t="s">
        <v>30</v>
      </c>
      <c r="B11">
        <v>234</v>
      </c>
      <c r="C11">
        <v>3080</v>
      </c>
      <c r="D11">
        <v>1239</v>
      </c>
      <c r="E11">
        <v>155</v>
      </c>
      <c r="F11">
        <v>29</v>
      </c>
      <c r="G11">
        <v>0</v>
      </c>
      <c r="H11">
        <v>4737</v>
      </c>
    </row>
    <row r="12" spans="1:16" x14ac:dyDescent="0.2">
      <c r="A12" t="s">
        <v>31</v>
      </c>
      <c r="B12">
        <v>141</v>
      </c>
      <c r="C12">
        <v>3603</v>
      </c>
      <c r="D12">
        <v>1300</v>
      </c>
      <c r="E12">
        <v>139</v>
      </c>
      <c r="F12">
        <v>23</v>
      </c>
      <c r="G12">
        <v>1</v>
      </c>
      <c r="H12">
        <v>5207</v>
      </c>
    </row>
    <row r="13" spans="1:16" x14ac:dyDescent="0.2">
      <c r="A13" t="s">
        <v>32</v>
      </c>
      <c r="B13">
        <v>130</v>
      </c>
      <c r="C13">
        <v>5597</v>
      </c>
      <c r="D13">
        <v>1045</v>
      </c>
      <c r="E13">
        <v>42</v>
      </c>
      <c r="F13">
        <v>21</v>
      </c>
      <c r="G13">
        <v>0</v>
      </c>
      <c r="H13">
        <v>6835</v>
      </c>
    </row>
    <row r="14" spans="1:16" x14ac:dyDescent="0.2">
      <c r="A14" t="s">
        <v>33</v>
      </c>
      <c r="B14">
        <v>166</v>
      </c>
      <c r="C14">
        <v>3934</v>
      </c>
      <c r="D14">
        <v>1293</v>
      </c>
      <c r="E14">
        <v>40</v>
      </c>
      <c r="F14">
        <v>39</v>
      </c>
      <c r="G14">
        <v>0</v>
      </c>
      <c r="H14">
        <v>5472</v>
      </c>
    </row>
    <row r="15" spans="1:16" x14ac:dyDescent="0.2">
      <c r="A15" t="s">
        <v>34</v>
      </c>
      <c r="B15">
        <v>120</v>
      </c>
      <c r="C15">
        <v>3033</v>
      </c>
      <c r="D15">
        <v>971</v>
      </c>
      <c r="E15">
        <v>30</v>
      </c>
      <c r="F15">
        <v>37</v>
      </c>
      <c r="G15">
        <v>0</v>
      </c>
      <c r="H15">
        <v>4191</v>
      </c>
    </row>
    <row r="16" spans="1:16" x14ac:dyDescent="0.2">
      <c r="A16" t="s">
        <v>35</v>
      </c>
      <c r="B16">
        <v>152</v>
      </c>
      <c r="C16">
        <v>2843</v>
      </c>
      <c r="D16">
        <v>1087</v>
      </c>
      <c r="E16">
        <v>20</v>
      </c>
      <c r="F16">
        <v>22</v>
      </c>
      <c r="G16">
        <v>0</v>
      </c>
      <c r="H16">
        <v>4124</v>
      </c>
    </row>
    <row r="17" spans="1:8" x14ac:dyDescent="0.2">
      <c r="A17" t="s">
        <v>36</v>
      </c>
      <c r="B17">
        <v>143</v>
      </c>
      <c r="C17">
        <v>3044</v>
      </c>
      <c r="D17">
        <v>998</v>
      </c>
      <c r="E17">
        <v>29</v>
      </c>
      <c r="F17">
        <v>32</v>
      </c>
      <c r="G17">
        <v>0</v>
      </c>
      <c r="H17">
        <v>4246</v>
      </c>
    </row>
    <row r="18" spans="1:8" x14ac:dyDescent="0.2">
      <c r="A18" t="s">
        <v>37</v>
      </c>
      <c r="B18">
        <v>82</v>
      </c>
      <c r="C18">
        <v>2268</v>
      </c>
      <c r="D18">
        <v>657</v>
      </c>
      <c r="E18">
        <v>6</v>
      </c>
      <c r="F18">
        <v>19</v>
      </c>
      <c r="G18">
        <v>0</v>
      </c>
      <c r="H18">
        <v>3032</v>
      </c>
    </row>
    <row r="19" spans="1:8" x14ac:dyDescent="0.2">
      <c r="A19" t="s">
        <v>38</v>
      </c>
      <c r="B19">
        <v>117</v>
      </c>
      <c r="C19">
        <v>3144</v>
      </c>
      <c r="D19">
        <v>765</v>
      </c>
      <c r="E19">
        <v>54</v>
      </c>
      <c r="F19">
        <v>15</v>
      </c>
      <c r="G19">
        <v>0</v>
      </c>
      <c r="H19">
        <v>4095</v>
      </c>
    </row>
    <row r="20" spans="1:8" x14ac:dyDescent="0.2">
      <c r="A20" t="s">
        <v>39</v>
      </c>
      <c r="B20">
        <v>79</v>
      </c>
      <c r="C20">
        <v>2001</v>
      </c>
      <c r="D20">
        <v>591</v>
      </c>
      <c r="E20">
        <v>28</v>
      </c>
      <c r="F20">
        <v>36</v>
      </c>
      <c r="G20">
        <v>0</v>
      </c>
      <c r="H20">
        <v>2735</v>
      </c>
    </row>
    <row r="21" spans="1:8" x14ac:dyDescent="0.2">
      <c r="A21" t="s">
        <v>40</v>
      </c>
      <c r="B21">
        <v>85</v>
      </c>
      <c r="C21">
        <v>1849</v>
      </c>
      <c r="D21">
        <v>498</v>
      </c>
      <c r="E21">
        <v>29</v>
      </c>
      <c r="F21">
        <v>15</v>
      </c>
      <c r="G21">
        <v>0</v>
      </c>
      <c r="H21">
        <v>2476</v>
      </c>
    </row>
    <row r="22" spans="1:8" x14ac:dyDescent="0.2">
      <c r="A22" t="s">
        <v>41</v>
      </c>
      <c r="B22">
        <v>70</v>
      </c>
      <c r="C22">
        <v>1995</v>
      </c>
      <c r="D22">
        <v>615</v>
      </c>
      <c r="E22">
        <v>50</v>
      </c>
      <c r="F22">
        <v>16</v>
      </c>
      <c r="G22">
        <v>0</v>
      </c>
      <c r="H22">
        <v>2746</v>
      </c>
    </row>
    <row r="23" spans="1:8" x14ac:dyDescent="0.2">
      <c r="A23" t="s">
        <v>42</v>
      </c>
      <c r="B23">
        <v>63</v>
      </c>
      <c r="C23">
        <v>2584</v>
      </c>
      <c r="D23">
        <v>736</v>
      </c>
      <c r="E23">
        <v>1</v>
      </c>
      <c r="F23">
        <v>19</v>
      </c>
      <c r="G23">
        <v>0</v>
      </c>
      <c r="H23">
        <v>3403</v>
      </c>
    </row>
    <row r="24" spans="1:8" x14ac:dyDescent="0.2">
      <c r="A24" t="s">
        <v>43</v>
      </c>
      <c r="B24">
        <v>50</v>
      </c>
      <c r="C24">
        <v>3203</v>
      </c>
      <c r="D24">
        <v>705</v>
      </c>
      <c r="E24">
        <v>18</v>
      </c>
      <c r="F24">
        <v>41</v>
      </c>
      <c r="G24">
        <v>0</v>
      </c>
      <c r="H24">
        <v>4017</v>
      </c>
    </row>
    <row r="25" spans="1:8" x14ac:dyDescent="0.2">
      <c r="A25" t="s">
        <v>44</v>
      </c>
      <c r="B25">
        <v>60</v>
      </c>
      <c r="C25">
        <v>2498</v>
      </c>
      <c r="D25">
        <v>739</v>
      </c>
      <c r="E25">
        <v>34</v>
      </c>
      <c r="F25">
        <v>7</v>
      </c>
      <c r="G25">
        <v>0</v>
      </c>
      <c r="H25">
        <v>3338</v>
      </c>
    </row>
    <row r="26" spans="1:8" x14ac:dyDescent="0.2">
      <c r="A26" t="s">
        <v>45</v>
      </c>
      <c r="B26">
        <v>55</v>
      </c>
      <c r="C26">
        <v>1403</v>
      </c>
      <c r="D26">
        <v>896</v>
      </c>
      <c r="E26">
        <v>18</v>
      </c>
      <c r="F26">
        <v>26</v>
      </c>
      <c r="G26">
        <v>0</v>
      </c>
      <c r="H26">
        <v>2398</v>
      </c>
    </row>
    <row r="27" spans="1:8" x14ac:dyDescent="0.2">
      <c r="A27" t="s">
        <v>46</v>
      </c>
      <c r="B27">
        <v>41</v>
      </c>
      <c r="C27">
        <v>1347</v>
      </c>
      <c r="D27">
        <v>642</v>
      </c>
      <c r="E27">
        <v>20</v>
      </c>
      <c r="F27">
        <v>27</v>
      </c>
      <c r="G27">
        <v>0</v>
      </c>
      <c r="H27">
        <v>2077</v>
      </c>
    </row>
    <row r="28" spans="1:8" x14ac:dyDescent="0.2">
      <c r="A28" t="s">
        <v>47</v>
      </c>
      <c r="B28">
        <v>48</v>
      </c>
      <c r="C28">
        <v>1730</v>
      </c>
      <c r="D28">
        <v>674</v>
      </c>
      <c r="E28">
        <v>25</v>
      </c>
      <c r="F28">
        <v>18</v>
      </c>
      <c r="G28">
        <v>0</v>
      </c>
      <c r="H28">
        <v>2495</v>
      </c>
    </row>
    <row r="29" spans="1:8" x14ac:dyDescent="0.2">
      <c r="A29" t="s">
        <v>48</v>
      </c>
      <c r="B29">
        <v>15</v>
      </c>
      <c r="C29">
        <v>1589</v>
      </c>
      <c r="D29">
        <v>711</v>
      </c>
      <c r="E29">
        <v>18</v>
      </c>
      <c r="F29">
        <v>21</v>
      </c>
      <c r="G29">
        <v>0</v>
      </c>
      <c r="H29">
        <v>2354</v>
      </c>
    </row>
    <row r="30" spans="1:8" x14ac:dyDescent="0.2">
      <c r="A30" t="s">
        <v>49</v>
      </c>
      <c r="B30">
        <v>19</v>
      </c>
      <c r="C30">
        <v>1029</v>
      </c>
      <c r="D30">
        <v>435</v>
      </c>
      <c r="E30">
        <v>0</v>
      </c>
      <c r="F30">
        <v>27</v>
      </c>
      <c r="G30">
        <v>0</v>
      </c>
      <c r="H30">
        <v>1510</v>
      </c>
    </row>
    <row r="31" spans="1:8" x14ac:dyDescent="0.2">
      <c r="A31" t="s">
        <v>50</v>
      </c>
      <c r="B31">
        <v>24</v>
      </c>
      <c r="C31">
        <v>1573</v>
      </c>
      <c r="D31">
        <v>570</v>
      </c>
      <c r="E31">
        <v>0</v>
      </c>
      <c r="F31">
        <v>19</v>
      </c>
      <c r="G31">
        <v>0</v>
      </c>
      <c r="H31">
        <v>2186</v>
      </c>
    </row>
    <row r="32" spans="1:8" x14ac:dyDescent="0.2">
      <c r="A32" t="s">
        <v>51</v>
      </c>
      <c r="B32">
        <v>32</v>
      </c>
      <c r="C32">
        <v>1380</v>
      </c>
      <c r="D32">
        <v>445</v>
      </c>
      <c r="E32">
        <v>0</v>
      </c>
      <c r="F32">
        <v>13</v>
      </c>
      <c r="G32">
        <v>0</v>
      </c>
      <c r="H32">
        <v>1870</v>
      </c>
    </row>
    <row r="33" spans="1:8" x14ac:dyDescent="0.2">
      <c r="A33" t="s">
        <v>52</v>
      </c>
      <c r="B33">
        <v>12</v>
      </c>
      <c r="C33">
        <v>810</v>
      </c>
      <c r="D33">
        <v>130</v>
      </c>
      <c r="E33">
        <v>0</v>
      </c>
      <c r="F33">
        <v>4</v>
      </c>
      <c r="G33">
        <v>0</v>
      </c>
      <c r="H33">
        <v>956</v>
      </c>
    </row>
    <row r="34" spans="1:8" x14ac:dyDescent="0.2">
      <c r="A34" t="s">
        <v>53</v>
      </c>
      <c r="B34">
        <v>0</v>
      </c>
      <c r="C34">
        <v>507</v>
      </c>
      <c r="D34">
        <v>32</v>
      </c>
      <c r="E34">
        <v>15</v>
      </c>
      <c r="F34">
        <v>0</v>
      </c>
      <c r="G34">
        <v>0</v>
      </c>
      <c r="H34">
        <v>554</v>
      </c>
    </row>
    <row r="35" spans="1:8" x14ac:dyDescent="0.2">
      <c r="A35" s="18" t="s">
        <v>54</v>
      </c>
      <c r="B35" s="18">
        <v>0</v>
      </c>
      <c r="C35" s="18">
        <v>183</v>
      </c>
      <c r="D35" s="18">
        <v>15</v>
      </c>
      <c r="E35" s="18">
        <v>0</v>
      </c>
      <c r="F35" s="18">
        <v>0</v>
      </c>
      <c r="G35" s="18">
        <v>0</v>
      </c>
      <c r="H35" s="18">
        <v>198</v>
      </c>
    </row>
    <row r="36" spans="1:8" ht="22.5" customHeight="1" x14ac:dyDescent="0.2">
      <c r="A36" s="37" t="s">
        <v>56</v>
      </c>
      <c r="B36" s="37"/>
      <c r="C36" s="37"/>
      <c r="D36" s="37"/>
      <c r="E36" s="37"/>
      <c r="F36" s="37"/>
      <c r="G36" s="37"/>
      <c r="H36" s="37"/>
    </row>
    <row r="37" spans="1:8" x14ac:dyDescent="0.2">
      <c r="A37" s="37" t="s">
        <v>57</v>
      </c>
      <c r="B37" s="37"/>
      <c r="C37" s="37"/>
      <c r="D37" s="37"/>
      <c r="E37" s="37"/>
      <c r="F37" s="37"/>
      <c r="G37" s="37"/>
      <c r="H37" s="37"/>
    </row>
  </sheetData>
  <sheetProtection sheet="1"/>
  <mergeCells count="3">
    <mergeCell ref="B1:E1"/>
    <mergeCell ref="A36:H36"/>
    <mergeCell ref="A37:H37"/>
  </mergeCells>
  <hyperlinks>
    <hyperlink ref="A7" r:id="rId1" xr:uid="{00000000-0004-0000-1500-000000000000}"/>
  </hyperlinks>
  <pageMargins left="0.7" right="0.7" top="0.75" bottom="0.75" header="0.3" footer="0.3"/>
  <pageSetup paperSize="9"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51"/>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540</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91</v>
      </c>
      <c r="B10" s="19" t="s">
        <v>221</v>
      </c>
      <c r="C10" s="20" t="s">
        <v>30</v>
      </c>
      <c r="D10" s="20" t="s">
        <v>31</v>
      </c>
      <c r="E10" s="20" t="s">
        <v>42</v>
      </c>
      <c r="F10" s="20" t="s">
        <v>92</v>
      </c>
      <c r="G10" s="20" t="s">
        <v>93</v>
      </c>
    </row>
    <row r="11" spans="1:16" x14ac:dyDescent="0.2">
      <c r="A11" s="37" t="s">
        <v>95</v>
      </c>
      <c r="B11" t="s">
        <v>308</v>
      </c>
      <c r="C11">
        <v>2587</v>
      </c>
      <c r="D11">
        <v>2931</v>
      </c>
      <c r="E11">
        <v>2297</v>
      </c>
      <c r="F11">
        <v>29229</v>
      </c>
      <c r="G11">
        <v>30914</v>
      </c>
    </row>
    <row r="12" spans="1:16" x14ac:dyDescent="0.2">
      <c r="A12" s="37" t="s">
        <v>95</v>
      </c>
      <c r="B12" t="s">
        <v>222</v>
      </c>
      <c r="C12">
        <v>30</v>
      </c>
      <c r="D12">
        <v>29</v>
      </c>
      <c r="E12">
        <v>10</v>
      </c>
      <c r="F12">
        <v>251</v>
      </c>
      <c r="G12">
        <v>260</v>
      </c>
    </row>
    <row r="13" spans="1:16" x14ac:dyDescent="0.2">
      <c r="A13" s="37" t="s">
        <v>95</v>
      </c>
      <c r="B13" t="s">
        <v>309</v>
      </c>
      <c r="C13">
        <v>23</v>
      </c>
      <c r="D13">
        <v>25</v>
      </c>
      <c r="E13">
        <v>18</v>
      </c>
      <c r="F13">
        <v>159</v>
      </c>
      <c r="G13">
        <v>172</v>
      </c>
    </row>
    <row r="14" spans="1:16" x14ac:dyDescent="0.2">
      <c r="A14" s="37" t="s">
        <v>95</v>
      </c>
      <c r="B14" t="s">
        <v>226</v>
      </c>
      <c r="C14">
        <v>17</v>
      </c>
      <c r="D14">
        <v>22</v>
      </c>
      <c r="E14">
        <v>177</v>
      </c>
      <c r="F14">
        <v>451</v>
      </c>
      <c r="G14">
        <v>540</v>
      </c>
    </row>
    <row r="15" spans="1:16" x14ac:dyDescent="0.2">
      <c r="A15" s="37" t="s">
        <v>95</v>
      </c>
      <c r="B15" t="s">
        <v>408</v>
      </c>
      <c r="C15">
        <v>17</v>
      </c>
      <c r="D15">
        <v>10</v>
      </c>
      <c r="E15">
        <v>16</v>
      </c>
      <c r="F15">
        <v>151</v>
      </c>
      <c r="G15">
        <v>159</v>
      </c>
    </row>
    <row r="16" spans="1:16" x14ac:dyDescent="0.2">
      <c r="A16" s="37" t="s">
        <v>95</v>
      </c>
      <c r="B16" t="s">
        <v>155</v>
      </c>
      <c r="C16">
        <v>447</v>
      </c>
      <c r="D16">
        <v>484</v>
      </c>
      <c r="E16">
        <v>1</v>
      </c>
      <c r="F16">
        <v>2679</v>
      </c>
      <c r="G16">
        <v>2682</v>
      </c>
    </row>
    <row r="17" spans="1:7" x14ac:dyDescent="0.2">
      <c r="A17" s="37" t="s">
        <v>95</v>
      </c>
      <c r="B17" t="s">
        <v>29</v>
      </c>
      <c r="C17">
        <v>3121</v>
      </c>
      <c r="D17">
        <v>3501</v>
      </c>
      <c r="E17">
        <v>2519</v>
      </c>
      <c r="F17">
        <v>32920</v>
      </c>
      <c r="G17">
        <v>34727</v>
      </c>
    </row>
    <row r="18" spans="1:7" x14ac:dyDescent="0.2">
      <c r="A18" s="37" t="s">
        <v>101</v>
      </c>
      <c r="B18" t="s">
        <v>313</v>
      </c>
      <c r="C18">
        <v>194</v>
      </c>
      <c r="D18">
        <v>312</v>
      </c>
      <c r="E18">
        <v>182</v>
      </c>
      <c r="F18">
        <v>2479</v>
      </c>
      <c r="G18">
        <v>2688</v>
      </c>
    </row>
    <row r="19" spans="1:7" x14ac:dyDescent="0.2">
      <c r="A19" s="37" t="s">
        <v>101</v>
      </c>
      <c r="B19" t="s">
        <v>237</v>
      </c>
      <c r="C19">
        <v>34</v>
      </c>
      <c r="D19">
        <v>34</v>
      </c>
      <c r="E19">
        <v>11</v>
      </c>
      <c r="F19">
        <v>279</v>
      </c>
      <c r="G19">
        <v>294</v>
      </c>
    </row>
    <row r="20" spans="1:7" x14ac:dyDescent="0.2">
      <c r="A20" s="37" t="s">
        <v>101</v>
      </c>
      <c r="B20" t="s">
        <v>155</v>
      </c>
      <c r="C20">
        <v>103</v>
      </c>
      <c r="D20">
        <v>5</v>
      </c>
      <c r="E20">
        <v>0</v>
      </c>
      <c r="F20">
        <v>108</v>
      </c>
      <c r="G20">
        <v>108</v>
      </c>
    </row>
    <row r="21" spans="1:7" x14ac:dyDescent="0.2">
      <c r="A21" s="37" t="s">
        <v>101</v>
      </c>
      <c r="B21" t="s">
        <v>29</v>
      </c>
      <c r="C21">
        <v>331</v>
      </c>
      <c r="D21">
        <v>351</v>
      </c>
      <c r="E21">
        <v>193</v>
      </c>
      <c r="F21">
        <v>2866</v>
      </c>
      <c r="G21">
        <v>3090</v>
      </c>
    </row>
    <row r="22" spans="1:7" x14ac:dyDescent="0.2">
      <c r="A22" s="37" t="s">
        <v>121</v>
      </c>
      <c r="B22" t="s">
        <v>306</v>
      </c>
      <c r="C22">
        <v>214</v>
      </c>
      <c r="D22">
        <v>277</v>
      </c>
      <c r="E22">
        <v>73</v>
      </c>
      <c r="F22">
        <v>2409</v>
      </c>
      <c r="G22">
        <v>2492</v>
      </c>
    </row>
    <row r="23" spans="1:7" x14ac:dyDescent="0.2">
      <c r="A23" s="37" t="s">
        <v>121</v>
      </c>
      <c r="B23" t="s">
        <v>155</v>
      </c>
      <c r="C23">
        <v>72</v>
      </c>
      <c r="D23">
        <v>42</v>
      </c>
      <c r="E23">
        <v>1</v>
      </c>
      <c r="F23">
        <v>279</v>
      </c>
      <c r="G23">
        <v>282</v>
      </c>
    </row>
    <row r="24" spans="1:7" x14ac:dyDescent="0.2">
      <c r="A24" s="37" t="s">
        <v>121</v>
      </c>
      <c r="B24" t="s">
        <v>29</v>
      </c>
      <c r="C24">
        <v>286</v>
      </c>
      <c r="D24">
        <v>319</v>
      </c>
      <c r="E24">
        <v>74</v>
      </c>
      <c r="F24">
        <v>2688</v>
      </c>
      <c r="G24">
        <v>2774</v>
      </c>
    </row>
    <row r="25" spans="1:7" x14ac:dyDescent="0.2">
      <c r="A25" s="37" t="s">
        <v>123</v>
      </c>
      <c r="B25" t="s">
        <v>310</v>
      </c>
      <c r="C25">
        <v>115</v>
      </c>
      <c r="D25">
        <v>143</v>
      </c>
      <c r="E25">
        <v>91</v>
      </c>
      <c r="F25">
        <v>1276</v>
      </c>
      <c r="G25">
        <v>1375</v>
      </c>
    </row>
    <row r="26" spans="1:7" x14ac:dyDescent="0.2">
      <c r="A26" s="37" t="s">
        <v>123</v>
      </c>
      <c r="B26" t="s">
        <v>423</v>
      </c>
      <c r="C26">
        <v>30</v>
      </c>
      <c r="D26">
        <v>20</v>
      </c>
      <c r="E26">
        <v>36</v>
      </c>
      <c r="F26">
        <v>287</v>
      </c>
      <c r="G26">
        <v>311</v>
      </c>
    </row>
    <row r="27" spans="1:7" x14ac:dyDescent="0.2">
      <c r="A27" s="37" t="s">
        <v>123</v>
      </c>
      <c r="B27" t="s">
        <v>271</v>
      </c>
      <c r="C27">
        <v>24</v>
      </c>
      <c r="D27">
        <v>32</v>
      </c>
      <c r="E27">
        <v>29</v>
      </c>
      <c r="F27">
        <v>337</v>
      </c>
      <c r="G27">
        <v>360</v>
      </c>
    </row>
    <row r="28" spans="1:7" x14ac:dyDescent="0.2">
      <c r="A28" s="37" t="s">
        <v>123</v>
      </c>
      <c r="B28" t="s">
        <v>155</v>
      </c>
      <c r="C28">
        <v>65</v>
      </c>
      <c r="D28">
        <v>61</v>
      </c>
      <c r="E28">
        <v>6</v>
      </c>
      <c r="F28">
        <v>389</v>
      </c>
      <c r="G28">
        <v>399</v>
      </c>
    </row>
    <row r="29" spans="1:7" x14ac:dyDescent="0.2">
      <c r="A29" s="37" t="s">
        <v>123</v>
      </c>
      <c r="B29" t="s">
        <v>29</v>
      </c>
      <c r="C29">
        <v>234</v>
      </c>
      <c r="D29">
        <v>256</v>
      </c>
      <c r="E29">
        <v>162</v>
      </c>
      <c r="F29">
        <v>2289</v>
      </c>
      <c r="G29">
        <v>2445</v>
      </c>
    </row>
    <row r="30" spans="1:7" x14ac:dyDescent="0.2">
      <c r="A30" s="37" t="s">
        <v>168</v>
      </c>
      <c r="B30" t="s">
        <v>338</v>
      </c>
      <c r="C30">
        <v>153</v>
      </c>
      <c r="D30">
        <v>88</v>
      </c>
      <c r="E30">
        <v>95</v>
      </c>
      <c r="F30">
        <v>1032</v>
      </c>
      <c r="G30">
        <v>1095</v>
      </c>
    </row>
    <row r="31" spans="1:7" x14ac:dyDescent="0.2">
      <c r="A31" s="37" t="s">
        <v>168</v>
      </c>
      <c r="B31" t="s">
        <v>155</v>
      </c>
      <c r="C31">
        <v>15</v>
      </c>
      <c r="D31">
        <v>11</v>
      </c>
      <c r="E31">
        <v>0</v>
      </c>
      <c r="F31">
        <v>238</v>
      </c>
      <c r="G31">
        <v>238</v>
      </c>
    </row>
    <row r="32" spans="1:7" x14ac:dyDescent="0.2">
      <c r="A32" s="37" t="s">
        <v>168</v>
      </c>
      <c r="B32" t="s">
        <v>29</v>
      </c>
      <c r="C32">
        <v>168</v>
      </c>
      <c r="D32">
        <v>99</v>
      </c>
      <c r="E32">
        <v>95</v>
      </c>
      <c r="F32">
        <v>1270</v>
      </c>
      <c r="G32">
        <v>1333</v>
      </c>
    </row>
    <row r="33" spans="1:7" x14ac:dyDescent="0.2">
      <c r="A33" s="37" t="s">
        <v>115</v>
      </c>
      <c r="B33" t="s">
        <v>327</v>
      </c>
      <c r="C33">
        <v>79</v>
      </c>
      <c r="D33">
        <v>94</v>
      </c>
      <c r="E33">
        <v>140</v>
      </c>
      <c r="F33">
        <v>1199</v>
      </c>
      <c r="G33">
        <v>1376</v>
      </c>
    </row>
    <row r="34" spans="1:7" x14ac:dyDescent="0.2">
      <c r="A34" s="37" t="s">
        <v>115</v>
      </c>
      <c r="B34" t="s">
        <v>155</v>
      </c>
      <c r="C34">
        <v>20</v>
      </c>
      <c r="D34">
        <v>30</v>
      </c>
      <c r="E34">
        <v>0</v>
      </c>
      <c r="F34">
        <v>173</v>
      </c>
      <c r="G34">
        <v>173</v>
      </c>
    </row>
    <row r="35" spans="1:7" x14ac:dyDescent="0.2">
      <c r="A35" s="37" t="s">
        <v>115</v>
      </c>
      <c r="B35" t="s">
        <v>29</v>
      </c>
      <c r="C35">
        <v>99</v>
      </c>
      <c r="D35">
        <v>124</v>
      </c>
      <c r="E35">
        <v>140</v>
      </c>
      <c r="F35">
        <v>1372</v>
      </c>
      <c r="G35">
        <v>1549</v>
      </c>
    </row>
    <row r="36" spans="1:7" x14ac:dyDescent="0.2">
      <c r="A36" s="37" t="s">
        <v>99</v>
      </c>
      <c r="B36" t="s">
        <v>312</v>
      </c>
      <c r="C36">
        <v>68</v>
      </c>
      <c r="D36">
        <v>83</v>
      </c>
      <c r="E36">
        <v>39</v>
      </c>
      <c r="F36">
        <v>619</v>
      </c>
      <c r="G36">
        <v>650</v>
      </c>
    </row>
    <row r="37" spans="1:7" x14ac:dyDescent="0.2">
      <c r="A37" s="37" t="s">
        <v>99</v>
      </c>
      <c r="B37" t="s">
        <v>155</v>
      </c>
      <c r="C37">
        <v>22</v>
      </c>
      <c r="D37">
        <v>23</v>
      </c>
      <c r="E37">
        <v>0</v>
      </c>
      <c r="F37">
        <v>80</v>
      </c>
      <c r="G37">
        <v>80</v>
      </c>
    </row>
    <row r="38" spans="1:7" x14ac:dyDescent="0.2">
      <c r="A38" s="37" t="s">
        <v>99</v>
      </c>
      <c r="B38" t="s">
        <v>29</v>
      </c>
      <c r="C38">
        <v>90</v>
      </c>
      <c r="D38">
        <v>106</v>
      </c>
      <c r="E38">
        <v>39</v>
      </c>
      <c r="F38">
        <v>699</v>
      </c>
      <c r="G38">
        <v>730</v>
      </c>
    </row>
    <row r="39" spans="1:7" x14ac:dyDescent="0.2">
      <c r="A39" s="37" t="s">
        <v>139</v>
      </c>
      <c r="B39" t="s">
        <v>155</v>
      </c>
      <c r="C39">
        <v>88</v>
      </c>
      <c r="D39">
        <v>38</v>
      </c>
      <c r="E39">
        <v>0</v>
      </c>
      <c r="F39">
        <v>205</v>
      </c>
      <c r="G39">
        <v>210</v>
      </c>
    </row>
    <row r="40" spans="1:7" x14ac:dyDescent="0.2">
      <c r="A40" s="37" t="s">
        <v>139</v>
      </c>
      <c r="B40" t="s">
        <v>29</v>
      </c>
      <c r="C40">
        <v>88</v>
      </c>
      <c r="D40">
        <v>38</v>
      </c>
      <c r="E40">
        <v>0</v>
      </c>
      <c r="F40">
        <v>205</v>
      </c>
      <c r="G40">
        <v>210</v>
      </c>
    </row>
    <row r="41" spans="1:7" x14ac:dyDescent="0.2">
      <c r="A41" s="37" t="s">
        <v>127</v>
      </c>
      <c r="B41" t="s">
        <v>349</v>
      </c>
      <c r="C41">
        <v>22</v>
      </c>
      <c r="D41">
        <v>0</v>
      </c>
      <c r="E41">
        <v>6</v>
      </c>
      <c r="F41">
        <v>89</v>
      </c>
      <c r="G41">
        <v>97</v>
      </c>
    </row>
    <row r="42" spans="1:7" x14ac:dyDescent="0.2">
      <c r="A42" s="37" t="s">
        <v>127</v>
      </c>
      <c r="B42" t="s">
        <v>314</v>
      </c>
      <c r="C42">
        <v>13</v>
      </c>
      <c r="D42">
        <v>5</v>
      </c>
      <c r="E42">
        <v>7</v>
      </c>
      <c r="F42">
        <v>102</v>
      </c>
      <c r="G42">
        <v>116</v>
      </c>
    </row>
    <row r="43" spans="1:7" x14ac:dyDescent="0.2">
      <c r="A43" s="37" t="s">
        <v>127</v>
      </c>
      <c r="B43" t="s">
        <v>155</v>
      </c>
      <c r="C43">
        <v>33</v>
      </c>
      <c r="D43">
        <v>27</v>
      </c>
      <c r="E43">
        <v>0</v>
      </c>
      <c r="F43">
        <v>128</v>
      </c>
      <c r="G43">
        <v>129</v>
      </c>
    </row>
    <row r="44" spans="1:7" x14ac:dyDescent="0.2">
      <c r="A44" s="37" t="s">
        <v>127</v>
      </c>
      <c r="B44" t="s">
        <v>29</v>
      </c>
      <c r="C44">
        <v>68</v>
      </c>
      <c r="D44">
        <v>32</v>
      </c>
      <c r="E44">
        <v>13</v>
      </c>
      <c r="F44">
        <v>319</v>
      </c>
      <c r="G44">
        <v>342</v>
      </c>
    </row>
    <row r="45" spans="1:7" x14ac:dyDescent="0.2">
      <c r="A45" s="37" t="s">
        <v>162</v>
      </c>
      <c r="B45" t="s">
        <v>343</v>
      </c>
      <c r="C45">
        <v>60</v>
      </c>
      <c r="D45">
        <v>35</v>
      </c>
      <c r="E45">
        <v>40</v>
      </c>
      <c r="F45">
        <v>397</v>
      </c>
      <c r="G45">
        <v>424</v>
      </c>
    </row>
    <row r="46" spans="1:7" x14ac:dyDescent="0.2">
      <c r="A46" s="37" t="s">
        <v>162</v>
      </c>
      <c r="B46" t="s">
        <v>155</v>
      </c>
      <c r="C46">
        <v>1</v>
      </c>
      <c r="D46">
        <v>0</v>
      </c>
      <c r="E46">
        <v>0</v>
      </c>
      <c r="F46">
        <v>8</v>
      </c>
      <c r="G46">
        <v>8</v>
      </c>
    </row>
    <row r="47" spans="1:7" x14ac:dyDescent="0.2">
      <c r="A47" s="37" t="s">
        <v>162</v>
      </c>
      <c r="B47" t="s">
        <v>29</v>
      </c>
      <c r="C47">
        <v>61</v>
      </c>
      <c r="D47">
        <v>35</v>
      </c>
      <c r="E47">
        <v>40</v>
      </c>
      <c r="F47">
        <v>405</v>
      </c>
      <c r="G47">
        <v>432</v>
      </c>
    </row>
    <row r="48" spans="1:7" x14ac:dyDescent="0.2">
      <c r="A48" s="37" t="s">
        <v>303</v>
      </c>
      <c r="B48" t="s">
        <v>29</v>
      </c>
      <c r="C48">
        <v>191</v>
      </c>
      <c r="D48">
        <v>346</v>
      </c>
      <c r="E48">
        <v>128</v>
      </c>
      <c r="F48">
        <v>2117</v>
      </c>
      <c r="G48">
        <v>2264</v>
      </c>
    </row>
    <row r="49" spans="1:7" x14ac:dyDescent="0.2">
      <c r="A49" s="38" t="s">
        <v>29</v>
      </c>
      <c r="B49" s="18" t="s">
        <v>29</v>
      </c>
      <c r="C49" s="18">
        <v>4737</v>
      </c>
      <c r="D49" s="18">
        <v>5207</v>
      </c>
      <c r="E49" s="18">
        <v>3403</v>
      </c>
      <c r="F49" s="18">
        <v>47150</v>
      </c>
      <c r="G49" s="18">
        <v>49896</v>
      </c>
    </row>
    <row r="50" spans="1:7" ht="22.5" customHeight="1" x14ac:dyDescent="0.2">
      <c r="A50" s="37" t="s">
        <v>56</v>
      </c>
      <c r="B50" s="37"/>
      <c r="C50" s="37"/>
      <c r="D50" s="37"/>
      <c r="E50" s="37"/>
      <c r="F50" s="37"/>
      <c r="G50" s="37"/>
    </row>
    <row r="51" spans="1:7" x14ac:dyDescent="0.2">
      <c r="A51" s="37" t="s">
        <v>57</v>
      </c>
      <c r="B51" s="37"/>
      <c r="C51" s="37"/>
      <c r="D51" s="37"/>
      <c r="E51" s="37"/>
      <c r="F51" s="37"/>
      <c r="G51" s="37"/>
    </row>
  </sheetData>
  <sheetProtection sheet="1"/>
  <mergeCells count="15">
    <mergeCell ref="A45:A47"/>
    <mergeCell ref="A48"/>
    <mergeCell ref="A49"/>
    <mergeCell ref="A50:G50"/>
    <mergeCell ref="A51:G51"/>
    <mergeCell ref="A30:A32"/>
    <mergeCell ref="A33:A35"/>
    <mergeCell ref="A36:A38"/>
    <mergeCell ref="A39:A40"/>
    <mergeCell ref="A41:A44"/>
    <mergeCell ref="B1:E1"/>
    <mergeCell ref="A11:A17"/>
    <mergeCell ref="A18:A21"/>
    <mergeCell ref="A22:A24"/>
    <mergeCell ref="A25:A29"/>
  </mergeCells>
  <hyperlinks>
    <hyperlink ref="A7" r:id="rId1" xr:uid="{00000000-0004-0000-1600-000000000000}"/>
  </hyperlinks>
  <pageMargins left="0.7" right="0.7" top="0.75" bottom="0.75" header="0.3" footer="0.3"/>
  <pageSetup paperSize="9"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5"/>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542</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543</v>
      </c>
      <c r="C11">
        <v>872</v>
      </c>
      <c r="D11">
        <v>929</v>
      </c>
      <c r="E11">
        <v>1094</v>
      </c>
      <c r="F11">
        <v>9875</v>
      </c>
      <c r="G11">
        <v>10793</v>
      </c>
    </row>
    <row r="12" spans="1:16" x14ac:dyDescent="0.2">
      <c r="A12" t="s">
        <v>96</v>
      </c>
      <c r="B12" t="s">
        <v>544</v>
      </c>
      <c r="C12">
        <v>285</v>
      </c>
      <c r="D12">
        <v>306</v>
      </c>
      <c r="E12">
        <v>135</v>
      </c>
      <c r="F12">
        <v>2683</v>
      </c>
      <c r="G12">
        <v>2892</v>
      </c>
    </row>
    <row r="13" spans="1:16" x14ac:dyDescent="0.2">
      <c r="A13" t="s">
        <v>98</v>
      </c>
      <c r="B13" t="s">
        <v>545</v>
      </c>
      <c r="C13">
        <v>283</v>
      </c>
      <c r="D13">
        <v>161</v>
      </c>
      <c r="E13">
        <v>0</v>
      </c>
      <c r="F13">
        <v>1445</v>
      </c>
      <c r="G13">
        <v>1445</v>
      </c>
    </row>
    <row r="14" spans="1:16" x14ac:dyDescent="0.2">
      <c r="A14" t="s">
        <v>100</v>
      </c>
      <c r="B14" t="s">
        <v>546</v>
      </c>
      <c r="C14">
        <v>210</v>
      </c>
      <c r="D14">
        <v>221</v>
      </c>
      <c r="E14">
        <v>0</v>
      </c>
      <c r="F14">
        <v>1778</v>
      </c>
      <c r="G14">
        <v>1778</v>
      </c>
    </row>
    <row r="15" spans="1:16" x14ac:dyDescent="0.2">
      <c r="A15" t="s">
        <v>102</v>
      </c>
      <c r="B15" t="s">
        <v>547</v>
      </c>
      <c r="C15">
        <v>200</v>
      </c>
      <c r="D15">
        <v>191</v>
      </c>
      <c r="E15">
        <v>0</v>
      </c>
      <c r="F15">
        <v>1008</v>
      </c>
      <c r="G15">
        <v>1008</v>
      </c>
    </row>
    <row r="16" spans="1:16" x14ac:dyDescent="0.2">
      <c r="A16" t="s">
        <v>104</v>
      </c>
      <c r="B16" t="s">
        <v>548</v>
      </c>
      <c r="C16">
        <v>172</v>
      </c>
      <c r="D16">
        <v>155</v>
      </c>
      <c r="E16">
        <v>0</v>
      </c>
      <c r="F16">
        <v>1311</v>
      </c>
      <c r="G16">
        <v>1311</v>
      </c>
    </row>
    <row r="17" spans="1:7" x14ac:dyDescent="0.2">
      <c r="A17" t="s">
        <v>106</v>
      </c>
      <c r="B17" t="s">
        <v>549</v>
      </c>
      <c r="C17">
        <v>128</v>
      </c>
      <c r="D17">
        <v>145</v>
      </c>
      <c r="E17">
        <v>0</v>
      </c>
      <c r="F17">
        <v>981</v>
      </c>
      <c r="G17">
        <v>981</v>
      </c>
    </row>
    <row r="18" spans="1:7" x14ac:dyDescent="0.2">
      <c r="A18" t="s">
        <v>108</v>
      </c>
      <c r="B18" t="s">
        <v>550</v>
      </c>
      <c r="C18">
        <v>110</v>
      </c>
      <c r="D18">
        <v>0</v>
      </c>
      <c r="E18">
        <v>0</v>
      </c>
      <c r="F18">
        <v>259</v>
      </c>
      <c r="G18">
        <v>259</v>
      </c>
    </row>
    <row r="19" spans="1:7" x14ac:dyDescent="0.2">
      <c r="A19" t="s">
        <v>110</v>
      </c>
      <c r="B19" t="s">
        <v>551</v>
      </c>
      <c r="C19">
        <v>102</v>
      </c>
      <c r="D19">
        <v>104</v>
      </c>
      <c r="E19">
        <v>0</v>
      </c>
      <c r="F19">
        <v>781</v>
      </c>
      <c r="G19">
        <v>781</v>
      </c>
    </row>
    <row r="20" spans="1:7" x14ac:dyDescent="0.2">
      <c r="A20" t="s">
        <v>112</v>
      </c>
      <c r="B20" t="s">
        <v>552</v>
      </c>
      <c r="C20">
        <v>85</v>
      </c>
      <c r="D20">
        <v>46</v>
      </c>
      <c r="E20">
        <v>54</v>
      </c>
      <c r="F20">
        <v>608</v>
      </c>
      <c r="G20">
        <v>658</v>
      </c>
    </row>
    <row r="21" spans="1:7" x14ac:dyDescent="0.2">
      <c r="A21" t="s">
        <v>114</v>
      </c>
      <c r="B21" t="s">
        <v>553</v>
      </c>
      <c r="C21">
        <v>82</v>
      </c>
      <c r="D21">
        <v>101</v>
      </c>
      <c r="E21">
        <v>0</v>
      </c>
      <c r="F21">
        <v>513</v>
      </c>
      <c r="G21">
        <v>513</v>
      </c>
    </row>
    <row r="22" spans="1:7" x14ac:dyDescent="0.2">
      <c r="A22" t="s">
        <v>116</v>
      </c>
      <c r="B22" t="s">
        <v>554</v>
      </c>
      <c r="C22">
        <v>82</v>
      </c>
      <c r="D22">
        <v>102</v>
      </c>
      <c r="E22">
        <v>0</v>
      </c>
      <c r="F22">
        <v>786</v>
      </c>
      <c r="G22">
        <v>786</v>
      </c>
    </row>
    <row r="23" spans="1:7" x14ac:dyDescent="0.2">
      <c r="A23" t="s">
        <v>118</v>
      </c>
      <c r="B23" t="s">
        <v>555</v>
      </c>
      <c r="C23">
        <v>75</v>
      </c>
      <c r="D23">
        <v>137</v>
      </c>
      <c r="E23">
        <v>0</v>
      </c>
      <c r="F23">
        <v>1403</v>
      </c>
      <c r="G23">
        <v>1403</v>
      </c>
    </row>
    <row r="24" spans="1:7" x14ac:dyDescent="0.2">
      <c r="A24" t="s">
        <v>120</v>
      </c>
      <c r="B24" t="s">
        <v>556</v>
      </c>
      <c r="C24">
        <v>74</v>
      </c>
      <c r="D24">
        <v>73</v>
      </c>
      <c r="E24">
        <v>0</v>
      </c>
      <c r="F24">
        <v>604</v>
      </c>
      <c r="G24">
        <v>604</v>
      </c>
    </row>
    <row r="25" spans="1:7" x14ac:dyDescent="0.2">
      <c r="A25" t="s">
        <v>122</v>
      </c>
      <c r="B25" t="s">
        <v>557</v>
      </c>
      <c r="C25">
        <v>71</v>
      </c>
      <c r="D25">
        <v>87</v>
      </c>
      <c r="E25">
        <v>0</v>
      </c>
      <c r="F25">
        <v>752</v>
      </c>
      <c r="G25">
        <v>752</v>
      </c>
    </row>
    <row r="26" spans="1:7" x14ac:dyDescent="0.2">
      <c r="A26" t="s">
        <v>124</v>
      </c>
      <c r="B26" t="s">
        <v>558</v>
      </c>
      <c r="C26">
        <v>66</v>
      </c>
      <c r="D26">
        <v>66</v>
      </c>
      <c r="E26">
        <v>0</v>
      </c>
      <c r="F26">
        <v>454</v>
      </c>
      <c r="G26">
        <v>454</v>
      </c>
    </row>
    <row r="27" spans="1:7" x14ac:dyDescent="0.2">
      <c r="A27" t="s">
        <v>126</v>
      </c>
      <c r="B27" t="s">
        <v>559</v>
      </c>
      <c r="C27">
        <v>61</v>
      </c>
      <c r="D27">
        <v>74</v>
      </c>
      <c r="E27">
        <v>0</v>
      </c>
      <c r="F27">
        <v>450</v>
      </c>
      <c r="G27">
        <v>450</v>
      </c>
    </row>
    <row r="28" spans="1:7" x14ac:dyDescent="0.2">
      <c r="A28" t="s">
        <v>128</v>
      </c>
      <c r="B28" t="s">
        <v>560</v>
      </c>
      <c r="C28">
        <v>50</v>
      </c>
      <c r="D28">
        <v>86</v>
      </c>
      <c r="E28">
        <v>0</v>
      </c>
      <c r="F28">
        <v>579</v>
      </c>
      <c r="G28">
        <v>579</v>
      </c>
    </row>
    <row r="29" spans="1:7" x14ac:dyDescent="0.2">
      <c r="A29" t="s">
        <v>130</v>
      </c>
      <c r="B29" t="s">
        <v>561</v>
      </c>
      <c r="C29">
        <v>48</v>
      </c>
      <c r="D29">
        <v>46</v>
      </c>
      <c r="E29">
        <v>0</v>
      </c>
      <c r="F29">
        <v>297</v>
      </c>
      <c r="G29">
        <v>297</v>
      </c>
    </row>
    <row r="30" spans="1:7" x14ac:dyDescent="0.2">
      <c r="A30" t="s">
        <v>132</v>
      </c>
      <c r="B30" t="s">
        <v>562</v>
      </c>
      <c r="C30">
        <v>48</v>
      </c>
      <c r="D30">
        <v>49</v>
      </c>
      <c r="E30">
        <v>0</v>
      </c>
      <c r="F30">
        <v>359</v>
      </c>
      <c r="G30">
        <v>359</v>
      </c>
    </row>
    <row r="31" spans="1:7" x14ac:dyDescent="0.2">
      <c r="A31" t="s">
        <v>134</v>
      </c>
      <c r="B31" t="s">
        <v>563</v>
      </c>
      <c r="C31">
        <v>1697</v>
      </c>
      <c r="D31">
        <v>1834</v>
      </c>
      <c r="E31">
        <v>85</v>
      </c>
      <c r="F31">
        <v>11656</v>
      </c>
      <c r="G31">
        <v>11704</v>
      </c>
    </row>
    <row r="32" spans="1:7" x14ac:dyDescent="0.2">
      <c r="A32" s="18" t="s">
        <v>29</v>
      </c>
      <c r="B32" s="18" t="s">
        <v>156</v>
      </c>
      <c r="C32" s="18">
        <v>4801</v>
      </c>
      <c r="D32" s="18">
        <v>4913</v>
      </c>
      <c r="E32" s="18">
        <v>1368</v>
      </c>
      <c r="F32" s="18">
        <v>38582</v>
      </c>
      <c r="G32" s="18">
        <v>39807</v>
      </c>
    </row>
    <row r="33" spans="1:7" ht="22.5" customHeight="1" x14ac:dyDescent="0.2">
      <c r="A33" s="37" t="s">
        <v>564</v>
      </c>
      <c r="B33" s="37"/>
      <c r="C33" s="37"/>
      <c r="D33" s="37"/>
      <c r="E33" s="37"/>
      <c r="F33" s="37"/>
      <c r="G33" s="37"/>
    </row>
    <row r="34" spans="1:7" ht="22.5" customHeight="1" x14ac:dyDescent="0.2">
      <c r="A34" s="37" t="s">
        <v>56</v>
      </c>
      <c r="B34" s="37"/>
      <c r="C34" s="37"/>
      <c r="D34" s="37"/>
      <c r="E34" s="37"/>
      <c r="F34" s="37"/>
      <c r="G34" s="37"/>
    </row>
    <row r="35" spans="1:7" x14ac:dyDescent="0.2">
      <c r="A35" s="37" t="s">
        <v>57</v>
      </c>
      <c r="B35" s="37"/>
      <c r="C35" s="37"/>
      <c r="D35" s="37"/>
      <c r="E35" s="37"/>
      <c r="F35" s="37"/>
      <c r="G35" s="37"/>
    </row>
  </sheetData>
  <sheetProtection sheet="1"/>
  <mergeCells count="4">
    <mergeCell ref="B1:E1"/>
    <mergeCell ref="A33:G33"/>
    <mergeCell ref="A34:G34"/>
    <mergeCell ref="A35:G35"/>
  </mergeCells>
  <hyperlinks>
    <hyperlink ref="A7" r:id="rId1" xr:uid="{00000000-0004-0000-1700-000000000000}"/>
  </hyperlinks>
  <pageMargins left="0.7" right="0.7" top="0.75" bottom="0.75" header="0.3" footer="0.3"/>
  <pageSetup paperSize="9"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566</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19" t="s">
        <v>567</v>
      </c>
      <c r="B10" s="20" t="s">
        <v>30</v>
      </c>
      <c r="C10" s="20" t="s">
        <v>31</v>
      </c>
      <c r="D10" s="20" t="s">
        <v>42</v>
      </c>
      <c r="E10" s="20" t="s">
        <v>92</v>
      </c>
      <c r="F10" s="20" t="s">
        <v>93</v>
      </c>
    </row>
    <row r="11" spans="1:16" x14ac:dyDescent="0.2">
      <c r="A11" t="s">
        <v>568</v>
      </c>
      <c r="B11">
        <v>50</v>
      </c>
      <c r="C11">
        <v>61</v>
      </c>
      <c r="D11">
        <v>1</v>
      </c>
      <c r="E11">
        <v>289</v>
      </c>
      <c r="F11">
        <v>289</v>
      </c>
    </row>
    <row r="12" spans="1:16" x14ac:dyDescent="0.2">
      <c r="A12" t="s">
        <v>569</v>
      </c>
      <c r="B12">
        <v>175</v>
      </c>
      <c r="C12">
        <v>149</v>
      </c>
      <c r="D12">
        <v>93</v>
      </c>
      <c r="E12">
        <v>1249</v>
      </c>
      <c r="F12">
        <v>1319</v>
      </c>
    </row>
    <row r="13" spans="1:16" x14ac:dyDescent="0.2">
      <c r="A13" t="s">
        <v>570</v>
      </c>
      <c r="B13">
        <v>426</v>
      </c>
      <c r="C13">
        <v>551</v>
      </c>
      <c r="D13">
        <v>321</v>
      </c>
      <c r="E13">
        <v>4327</v>
      </c>
      <c r="F13">
        <v>4585</v>
      </c>
    </row>
    <row r="14" spans="1:16" x14ac:dyDescent="0.2">
      <c r="A14" t="s">
        <v>571</v>
      </c>
      <c r="B14">
        <v>753</v>
      </c>
      <c r="C14">
        <v>710</v>
      </c>
      <c r="D14">
        <v>311</v>
      </c>
      <c r="E14">
        <v>6429</v>
      </c>
      <c r="F14">
        <v>6668</v>
      </c>
    </row>
    <row r="15" spans="1:16" x14ac:dyDescent="0.2">
      <c r="A15" t="s">
        <v>572</v>
      </c>
      <c r="B15">
        <v>1928</v>
      </c>
      <c r="C15">
        <v>1903</v>
      </c>
      <c r="D15">
        <v>444</v>
      </c>
      <c r="E15">
        <v>15431</v>
      </c>
      <c r="F15">
        <v>15856</v>
      </c>
    </row>
    <row r="16" spans="1:16" x14ac:dyDescent="0.2">
      <c r="A16" t="s">
        <v>573</v>
      </c>
      <c r="B16">
        <v>1348</v>
      </c>
      <c r="C16">
        <v>1398</v>
      </c>
      <c r="D16">
        <v>196</v>
      </c>
      <c r="E16">
        <v>9961</v>
      </c>
      <c r="F16">
        <v>10194</v>
      </c>
    </row>
    <row r="17" spans="1:6" x14ac:dyDescent="0.2">
      <c r="A17" t="s">
        <v>574</v>
      </c>
      <c r="B17">
        <v>121</v>
      </c>
      <c r="C17">
        <v>139</v>
      </c>
      <c r="D17">
        <v>2</v>
      </c>
      <c r="E17">
        <v>884</v>
      </c>
      <c r="F17">
        <v>884</v>
      </c>
    </row>
    <row r="18" spans="1:6" x14ac:dyDescent="0.2">
      <c r="A18" t="s">
        <v>575</v>
      </c>
      <c r="B18">
        <v>0</v>
      </c>
      <c r="C18">
        <v>2</v>
      </c>
      <c r="D18">
        <v>0</v>
      </c>
      <c r="E18">
        <v>11</v>
      </c>
      <c r="F18">
        <v>11</v>
      </c>
    </row>
    <row r="19" spans="1:6" x14ac:dyDescent="0.2">
      <c r="A19" t="s">
        <v>505</v>
      </c>
      <c r="B19">
        <v>0</v>
      </c>
      <c r="C19">
        <v>0</v>
      </c>
      <c r="D19">
        <v>0</v>
      </c>
      <c r="E19">
        <v>1</v>
      </c>
      <c r="F19">
        <v>1</v>
      </c>
    </row>
    <row r="20" spans="1:6" x14ac:dyDescent="0.2">
      <c r="A20" s="18" t="s">
        <v>29</v>
      </c>
      <c r="B20" s="18">
        <v>4801</v>
      </c>
      <c r="C20" s="18">
        <v>4913</v>
      </c>
      <c r="D20" s="18">
        <v>1368</v>
      </c>
      <c r="E20" s="18">
        <v>38582</v>
      </c>
      <c r="F20" s="18">
        <v>39807</v>
      </c>
    </row>
    <row r="21" spans="1:6" ht="22.5" customHeight="1" x14ac:dyDescent="0.2">
      <c r="A21" s="37" t="s">
        <v>564</v>
      </c>
      <c r="B21" s="37"/>
      <c r="C21" s="37"/>
      <c r="D21" s="37"/>
      <c r="E21" s="37"/>
      <c r="F21" s="37"/>
    </row>
    <row r="22" spans="1:6" ht="33.75" customHeight="1" x14ac:dyDescent="0.2">
      <c r="A22" s="37" t="s">
        <v>56</v>
      </c>
      <c r="B22" s="37"/>
      <c r="C22" s="37"/>
      <c r="D22" s="37"/>
      <c r="E22" s="37"/>
      <c r="F22" s="37"/>
    </row>
    <row r="23" spans="1:6" x14ac:dyDescent="0.2">
      <c r="A23" s="37" t="s">
        <v>57</v>
      </c>
      <c r="B23" s="37"/>
      <c r="C23" s="37"/>
      <c r="D23" s="37"/>
      <c r="E23" s="37"/>
      <c r="F23" s="37"/>
    </row>
  </sheetData>
  <sheetProtection sheet="1"/>
  <mergeCells count="4">
    <mergeCell ref="B1:E1"/>
    <mergeCell ref="A21:F21"/>
    <mergeCell ref="A22:F22"/>
    <mergeCell ref="A23:F23"/>
  </mergeCells>
  <hyperlinks>
    <hyperlink ref="A7" r:id="rId1" xr:uid="{00000000-0004-0000-1800-000000000000}"/>
  </hyperlinks>
  <pageMargins left="0.7" right="0.7" top="0.75" bottom="0.75" header="0.3" footer="0.3"/>
  <pageSetup paperSize="9"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577</v>
      </c>
    </row>
    <row r="6" spans="1:16" ht="15.95" customHeight="1" x14ac:dyDescent="0.2">
      <c r="A6" s="12" t="s">
        <v>24</v>
      </c>
    </row>
    <row r="7" spans="1:16" ht="15" customHeight="1" x14ac:dyDescent="0.2">
      <c r="A7" s="6" t="s">
        <v>22</v>
      </c>
    </row>
    <row r="8" spans="1:16" x14ac:dyDescent="0.2">
      <c r="A8" s="18"/>
      <c r="B8" s="18"/>
      <c r="C8" s="18"/>
      <c r="D8" s="18"/>
      <c r="E8" s="18"/>
      <c r="F8" s="18"/>
      <c r="G8" s="18"/>
      <c r="H8" s="18"/>
    </row>
    <row r="9" spans="1:16" x14ac:dyDescent="0.2">
      <c r="B9" s="36" t="s">
        <v>578</v>
      </c>
      <c r="C9" s="36"/>
      <c r="D9" s="36"/>
      <c r="E9" s="36"/>
      <c r="F9" s="36"/>
      <c r="G9" s="36"/>
    </row>
    <row r="10" spans="1:16" ht="45" x14ac:dyDescent="0.2">
      <c r="A10" s="19" t="s">
        <v>26</v>
      </c>
      <c r="B10" s="20" t="s">
        <v>77</v>
      </c>
      <c r="C10" s="20" t="s">
        <v>579</v>
      </c>
      <c r="D10" s="20" t="s">
        <v>82</v>
      </c>
      <c r="E10" s="20" t="s">
        <v>580</v>
      </c>
      <c r="F10" s="20" t="s">
        <v>581</v>
      </c>
      <c r="G10" s="20" t="s">
        <v>582</v>
      </c>
      <c r="H10" s="20" t="s">
        <v>29</v>
      </c>
    </row>
    <row r="11" spans="1:16" x14ac:dyDescent="0.2">
      <c r="A11" t="s">
        <v>30</v>
      </c>
      <c r="B11">
        <v>19</v>
      </c>
      <c r="C11">
        <v>4</v>
      </c>
      <c r="D11">
        <v>1</v>
      </c>
      <c r="E11">
        <v>1</v>
      </c>
      <c r="F11">
        <v>1</v>
      </c>
      <c r="G11">
        <v>1</v>
      </c>
      <c r="H11">
        <v>27</v>
      </c>
    </row>
    <row r="12" spans="1:16" x14ac:dyDescent="0.2">
      <c r="A12" t="s">
        <v>31</v>
      </c>
      <c r="B12">
        <v>11</v>
      </c>
      <c r="C12">
        <v>4</v>
      </c>
      <c r="D12">
        <v>2</v>
      </c>
      <c r="E12">
        <v>0</v>
      </c>
      <c r="F12">
        <v>0</v>
      </c>
      <c r="G12">
        <v>0</v>
      </c>
      <c r="H12">
        <v>17</v>
      </c>
    </row>
    <row r="13" spans="1:16" x14ac:dyDescent="0.2">
      <c r="A13" t="s">
        <v>32</v>
      </c>
      <c r="B13">
        <v>11</v>
      </c>
      <c r="C13">
        <v>3</v>
      </c>
      <c r="D13">
        <v>3</v>
      </c>
      <c r="E13">
        <v>1</v>
      </c>
      <c r="F13">
        <v>0</v>
      </c>
      <c r="G13">
        <v>0</v>
      </c>
      <c r="H13">
        <v>18</v>
      </c>
    </row>
    <row r="14" spans="1:16" x14ac:dyDescent="0.2">
      <c r="A14" t="s">
        <v>33</v>
      </c>
      <c r="B14">
        <v>27</v>
      </c>
      <c r="C14">
        <v>1</v>
      </c>
      <c r="D14">
        <v>1</v>
      </c>
      <c r="E14">
        <v>2</v>
      </c>
      <c r="F14">
        <v>1</v>
      </c>
      <c r="G14">
        <v>0</v>
      </c>
      <c r="H14">
        <v>32</v>
      </c>
    </row>
    <row r="15" spans="1:16" x14ac:dyDescent="0.2">
      <c r="A15" t="s">
        <v>34</v>
      </c>
      <c r="B15">
        <v>13</v>
      </c>
      <c r="C15">
        <v>4</v>
      </c>
      <c r="D15">
        <v>0</v>
      </c>
      <c r="E15">
        <v>1</v>
      </c>
      <c r="F15">
        <v>0</v>
      </c>
      <c r="G15">
        <v>0</v>
      </c>
      <c r="H15">
        <v>18</v>
      </c>
    </row>
    <row r="16" spans="1:16" x14ac:dyDescent="0.2">
      <c r="A16" t="s">
        <v>35</v>
      </c>
      <c r="B16">
        <v>20</v>
      </c>
      <c r="C16">
        <v>3</v>
      </c>
      <c r="D16">
        <v>3</v>
      </c>
      <c r="E16">
        <v>2</v>
      </c>
      <c r="F16">
        <v>0</v>
      </c>
      <c r="G16">
        <v>0</v>
      </c>
      <c r="H16">
        <v>28</v>
      </c>
    </row>
    <row r="17" spans="1:8" x14ac:dyDescent="0.2">
      <c r="A17" t="s">
        <v>36</v>
      </c>
      <c r="B17">
        <v>16</v>
      </c>
      <c r="C17">
        <v>4</v>
      </c>
      <c r="D17">
        <v>1</v>
      </c>
      <c r="E17">
        <v>0</v>
      </c>
      <c r="F17">
        <v>0</v>
      </c>
      <c r="G17">
        <v>3</v>
      </c>
      <c r="H17">
        <v>24</v>
      </c>
    </row>
    <row r="18" spans="1:8" x14ac:dyDescent="0.2">
      <c r="A18" t="s">
        <v>37</v>
      </c>
      <c r="B18">
        <v>4</v>
      </c>
      <c r="C18">
        <v>1</v>
      </c>
      <c r="D18">
        <v>0</v>
      </c>
      <c r="E18">
        <v>0</v>
      </c>
      <c r="F18">
        <v>0</v>
      </c>
      <c r="G18">
        <v>0</v>
      </c>
      <c r="H18">
        <v>5</v>
      </c>
    </row>
    <row r="19" spans="1:8" x14ac:dyDescent="0.2">
      <c r="A19" t="s">
        <v>38</v>
      </c>
      <c r="B19">
        <v>6</v>
      </c>
      <c r="C19">
        <v>1</v>
      </c>
      <c r="D19">
        <v>6</v>
      </c>
      <c r="E19">
        <v>0</v>
      </c>
      <c r="F19">
        <v>0</v>
      </c>
      <c r="G19">
        <v>0</v>
      </c>
      <c r="H19">
        <v>13</v>
      </c>
    </row>
    <row r="20" spans="1:8" x14ac:dyDescent="0.2">
      <c r="A20" t="s">
        <v>39</v>
      </c>
      <c r="B20">
        <v>12</v>
      </c>
      <c r="C20">
        <v>3</v>
      </c>
      <c r="D20">
        <v>3</v>
      </c>
      <c r="E20">
        <v>0</v>
      </c>
      <c r="F20">
        <v>0</v>
      </c>
      <c r="G20">
        <v>0</v>
      </c>
      <c r="H20">
        <v>18</v>
      </c>
    </row>
    <row r="21" spans="1:8" x14ac:dyDescent="0.2">
      <c r="A21" t="s">
        <v>40</v>
      </c>
      <c r="B21">
        <v>14</v>
      </c>
      <c r="C21">
        <v>0</v>
      </c>
      <c r="D21">
        <v>4</v>
      </c>
      <c r="E21">
        <v>0</v>
      </c>
      <c r="F21">
        <v>0</v>
      </c>
      <c r="G21">
        <v>0</v>
      </c>
      <c r="H21">
        <v>18</v>
      </c>
    </row>
    <row r="22" spans="1:8" x14ac:dyDescent="0.2">
      <c r="A22" t="s">
        <v>41</v>
      </c>
      <c r="B22">
        <v>12</v>
      </c>
      <c r="C22">
        <v>2</v>
      </c>
      <c r="D22">
        <v>1</v>
      </c>
      <c r="E22">
        <v>1</v>
      </c>
      <c r="F22">
        <v>1</v>
      </c>
      <c r="G22">
        <v>0</v>
      </c>
      <c r="H22">
        <v>17</v>
      </c>
    </row>
    <row r="23" spans="1:8" x14ac:dyDescent="0.2">
      <c r="A23" t="s">
        <v>42</v>
      </c>
      <c r="B23">
        <v>19</v>
      </c>
      <c r="C23">
        <v>1</v>
      </c>
      <c r="D23">
        <v>4</v>
      </c>
      <c r="E23">
        <v>0</v>
      </c>
      <c r="F23">
        <v>0</v>
      </c>
      <c r="G23">
        <v>0</v>
      </c>
      <c r="H23">
        <v>24</v>
      </c>
    </row>
    <row r="24" spans="1:8" x14ac:dyDescent="0.2">
      <c r="A24" t="s">
        <v>43</v>
      </c>
      <c r="B24">
        <v>6</v>
      </c>
      <c r="C24">
        <v>0</v>
      </c>
      <c r="D24">
        <v>3</v>
      </c>
      <c r="E24">
        <v>0</v>
      </c>
      <c r="F24">
        <v>1</v>
      </c>
      <c r="G24">
        <v>0</v>
      </c>
      <c r="H24">
        <v>10</v>
      </c>
    </row>
    <row r="25" spans="1:8" x14ac:dyDescent="0.2">
      <c r="A25" t="s">
        <v>44</v>
      </c>
      <c r="B25">
        <v>16</v>
      </c>
      <c r="C25">
        <v>5</v>
      </c>
      <c r="D25">
        <v>3</v>
      </c>
      <c r="E25">
        <v>1</v>
      </c>
      <c r="F25">
        <v>0</v>
      </c>
      <c r="G25">
        <v>1</v>
      </c>
      <c r="H25">
        <v>26</v>
      </c>
    </row>
    <row r="26" spans="1:8" x14ac:dyDescent="0.2">
      <c r="A26" t="s">
        <v>45</v>
      </c>
      <c r="B26">
        <v>21</v>
      </c>
      <c r="C26">
        <v>2</v>
      </c>
      <c r="D26">
        <v>1</v>
      </c>
      <c r="E26">
        <v>0</v>
      </c>
      <c r="F26">
        <v>0</v>
      </c>
      <c r="G26">
        <v>0</v>
      </c>
      <c r="H26">
        <v>24</v>
      </c>
    </row>
    <row r="27" spans="1:8" x14ac:dyDescent="0.2">
      <c r="A27" t="s">
        <v>46</v>
      </c>
      <c r="B27">
        <v>7</v>
      </c>
      <c r="C27">
        <v>3</v>
      </c>
      <c r="D27">
        <v>0</v>
      </c>
      <c r="E27">
        <v>0</v>
      </c>
      <c r="F27">
        <v>0</v>
      </c>
      <c r="G27">
        <v>0</v>
      </c>
      <c r="H27">
        <v>10</v>
      </c>
    </row>
    <row r="28" spans="1:8" x14ac:dyDescent="0.2">
      <c r="A28" t="s">
        <v>47</v>
      </c>
      <c r="B28">
        <v>15</v>
      </c>
      <c r="C28">
        <v>3</v>
      </c>
      <c r="D28">
        <v>2</v>
      </c>
      <c r="E28">
        <v>1</v>
      </c>
      <c r="F28">
        <v>0</v>
      </c>
      <c r="G28">
        <v>0</v>
      </c>
      <c r="H28">
        <v>21</v>
      </c>
    </row>
    <row r="29" spans="1:8" x14ac:dyDescent="0.2">
      <c r="A29" t="s">
        <v>48</v>
      </c>
      <c r="B29">
        <v>20</v>
      </c>
      <c r="C29">
        <v>1</v>
      </c>
      <c r="D29">
        <v>4</v>
      </c>
      <c r="E29">
        <v>0</v>
      </c>
      <c r="F29">
        <v>0</v>
      </c>
      <c r="G29">
        <v>1</v>
      </c>
      <c r="H29">
        <v>26</v>
      </c>
    </row>
    <row r="30" spans="1:8" x14ac:dyDescent="0.2">
      <c r="A30" t="s">
        <v>49</v>
      </c>
      <c r="B30">
        <v>14</v>
      </c>
      <c r="C30">
        <v>1</v>
      </c>
      <c r="D30">
        <v>1</v>
      </c>
      <c r="E30">
        <v>2</v>
      </c>
      <c r="F30">
        <v>0</v>
      </c>
      <c r="G30">
        <v>0</v>
      </c>
      <c r="H30">
        <v>18</v>
      </c>
    </row>
    <row r="31" spans="1:8" x14ac:dyDescent="0.2">
      <c r="A31" t="s">
        <v>50</v>
      </c>
      <c r="B31">
        <v>12</v>
      </c>
      <c r="C31">
        <v>1</v>
      </c>
      <c r="D31">
        <v>5</v>
      </c>
      <c r="E31">
        <v>1</v>
      </c>
      <c r="F31">
        <v>1</v>
      </c>
      <c r="G31">
        <v>0</v>
      </c>
      <c r="H31">
        <v>20</v>
      </c>
    </row>
    <row r="32" spans="1:8" x14ac:dyDescent="0.2">
      <c r="A32" t="s">
        <v>51</v>
      </c>
      <c r="B32">
        <v>8</v>
      </c>
      <c r="C32">
        <v>4</v>
      </c>
      <c r="D32">
        <v>2</v>
      </c>
      <c r="E32">
        <v>0</v>
      </c>
      <c r="F32">
        <v>0</v>
      </c>
      <c r="G32">
        <v>0</v>
      </c>
      <c r="H32">
        <v>14</v>
      </c>
    </row>
    <row r="33" spans="1:8" x14ac:dyDescent="0.2">
      <c r="A33" t="s">
        <v>52</v>
      </c>
      <c r="B33">
        <v>12</v>
      </c>
      <c r="C33">
        <v>0</v>
      </c>
      <c r="D33">
        <v>0</v>
      </c>
      <c r="E33">
        <v>0</v>
      </c>
      <c r="F33">
        <v>0</v>
      </c>
      <c r="G33">
        <v>0</v>
      </c>
      <c r="H33">
        <v>12</v>
      </c>
    </row>
    <row r="34" spans="1:8" x14ac:dyDescent="0.2">
      <c r="A34" t="s">
        <v>53</v>
      </c>
      <c r="B34">
        <v>16</v>
      </c>
      <c r="C34">
        <v>5</v>
      </c>
      <c r="D34">
        <v>2</v>
      </c>
      <c r="E34">
        <v>0</v>
      </c>
      <c r="F34">
        <v>0</v>
      </c>
      <c r="G34">
        <v>1</v>
      </c>
      <c r="H34">
        <v>24</v>
      </c>
    </row>
    <row r="35" spans="1:8" x14ac:dyDescent="0.2">
      <c r="A35" s="18" t="s">
        <v>54</v>
      </c>
      <c r="B35" s="18">
        <v>8</v>
      </c>
      <c r="C35" s="18">
        <v>0</v>
      </c>
      <c r="D35" s="18">
        <v>4</v>
      </c>
      <c r="E35" s="18">
        <v>0</v>
      </c>
      <c r="F35" s="18">
        <v>0</v>
      </c>
      <c r="G35" s="18">
        <v>6</v>
      </c>
      <c r="H35" s="18">
        <v>18</v>
      </c>
    </row>
    <row r="36" spans="1:8" x14ac:dyDescent="0.2">
      <c r="A36" s="37" t="s">
        <v>583</v>
      </c>
      <c r="B36" s="37"/>
      <c r="C36" s="37"/>
      <c r="D36" s="37"/>
      <c r="E36" s="37"/>
      <c r="F36" s="37"/>
      <c r="G36" s="37"/>
      <c r="H36" s="37"/>
    </row>
  </sheetData>
  <sheetProtection sheet="1"/>
  <mergeCells count="3">
    <mergeCell ref="B1:E1"/>
    <mergeCell ref="B9:G9"/>
    <mergeCell ref="A36:H36"/>
  </mergeCells>
  <hyperlinks>
    <hyperlink ref="A7" r:id="rId1" xr:uid="{00000000-0004-0000-1900-000000000000}"/>
  </hyperlinks>
  <pageMargins left="0.7" right="0.7" top="0.75" bottom="0.75" header="0.3" footer="0.3"/>
  <pageSetup paperSize="9"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3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585</v>
      </c>
    </row>
    <row r="6" spans="1:16" ht="15.95" customHeight="1" x14ac:dyDescent="0.2">
      <c r="A6" s="12" t="s">
        <v>24</v>
      </c>
    </row>
    <row r="7" spans="1:16" ht="15" customHeight="1" x14ac:dyDescent="0.2">
      <c r="A7" s="6" t="s">
        <v>22</v>
      </c>
    </row>
    <row r="8" spans="1:16" x14ac:dyDescent="0.2">
      <c r="A8" s="18"/>
      <c r="B8" s="18"/>
      <c r="C8" s="18"/>
      <c r="D8" s="18"/>
      <c r="E8" s="18"/>
      <c r="F8" s="18"/>
      <c r="G8" s="18"/>
      <c r="H8" s="18"/>
    </row>
    <row r="9" spans="1:16" x14ac:dyDescent="0.2">
      <c r="B9" s="36" t="s">
        <v>578</v>
      </c>
      <c r="C9" s="36"/>
      <c r="D9" s="36"/>
      <c r="E9" s="36"/>
      <c r="F9" s="36"/>
      <c r="G9" s="36"/>
    </row>
    <row r="10" spans="1:16" ht="45" x14ac:dyDescent="0.2">
      <c r="A10" s="19" t="s">
        <v>26</v>
      </c>
      <c r="B10" s="20" t="s">
        <v>77</v>
      </c>
      <c r="C10" s="20" t="s">
        <v>579</v>
      </c>
      <c r="D10" s="20" t="s">
        <v>82</v>
      </c>
      <c r="E10" s="20" t="s">
        <v>580</v>
      </c>
      <c r="F10" s="20" t="s">
        <v>581</v>
      </c>
      <c r="G10" s="20" t="s">
        <v>582</v>
      </c>
      <c r="H10" s="20" t="s">
        <v>29</v>
      </c>
    </row>
    <row r="11" spans="1:16" x14ac:dyDescent="0.2">
      <c r="A11" t="s">
        <v>30</v>
      </c>
      <c r="B11">
        <v>47007</v>
      </c>
      <c r="C11">
        <v>1316</v>
      </c>
      <c r="D11">
        <v>842</v>
      </c>
      <c r="E11">
        <v>50</v>
      </c>
      <c r="F11">
        <v>471</v>
      </c>
      <c r="G11">
        <v>8262</v>
      </c>
      <c r="H11">
        <v>57948</v>
      </c>
    </row>
    <row r="12" spans="1:16" x14ac:dyDescent="0.2">
      <c r="A12" t="s">
        <v>31</v>
      </c>
      <c r="B12">
        <v>18668</v>
      </c>
      <c r="C12">
        <v>2847</v>
      </c>
      <c r="D12">
        <v>224</v>
      </c>
      <c r="E12">
        <v>0</v>
      </c>
      <c r="F12">
        <v>0</v>
      </c>
      <c r="G12">
        <v>0</v>
      </c>
      <c r="H12">
        <v>21739</v>
      </c>
    </row>
    <row r="13" spans="1:16" x14ac:dyDescent="0.2">
      <c r="A13" t="s">
        <v>32</v>
      </c>
      <c r="B13">
        <v>11194</v>
      </c>
      <c r="C13">
        <v>56</v>
      </c>
      <c r="D13">
        <v>6092</v>
      </c>
      <c r="E13">
        <v>449</v>
      </c>
      <c r="F13">
        <v>0</v>
      </c>
      <c r="G13">
        <v>0</v>
      </c>
      <c r="H13">
        <v>17791</v>
      </c>
    </row>
    <row r="14" spans="1:16" x14ac:dyDescent="0.2">
      <c r="A14" t="s">
        <v>33</v>
      </c>
      <c r="B14">
        <v>214047</v>
      </c>
      <c r="C14">
        <v>2828</v>
      </c>
      <c r="D14">
        <v>40</v>
      </c>
      <c r="E14">
        <v>16999</v>
      </c>
      <c r="F14">
        <v>9</v>
      </c>
      <c r="G14">
        <v>0</v>
      </c>
      <c r="H14">
        <v>233923</v>
      </c>
    </row>
    <row r="15" spans="1:16" x14ac:dyDescent="0.2">
      <c r="A15" t="s">
        <v>34</v>
      </c>
      <c r="B15">
        <v>37427</v>
      </c>
      <c r="C15">
        <v>2419</v>
      </c>
      <c r="D15">
        <v>0</v>
      </c>
      <c r="E15">
        <v>36</v>
      </c>
      <c r="F15">
        <v>0</v>
      </c>
      <c r="G15">
        <v>0</v>
      </c>
      <c r="H15">
        <v>39882</v>
      </c>
    </row>
    <row r="16" spans="1:16" x14ac:dyDescent="0.2">
      <c r="A16" t="s">
        <v>35</v>
      </c>
      <c r="B16">
        <v>33244</v>
      </c>
      <c r="C16">
        <v>334</v>
      </c>
      <c r="D16">
        <v>1371</v>
      </c>
      <c r="E16">
        <v>72</v>
      </c>
      <c r="F16">
        <v>0</v>
      </c>
      <c r="G16">
        <v>0</v>
      </c>
      <c r="H16">
        <v>35021</v>
      </c>
    </row>
    <row r="17" spans="1:8" x14ac:dyDescent="0.2">
      <c r="A17" t="s">
        <v>36</v>
      </c>
      <c r="B17">
        <v>93280</v>
      </c>
      <c r="C17">
        <v>2711</v>
      </c>
      <c r="D17">
        <v>72</v>
      </c>
      <c r="E17">
        <v>0</v>
      </c>
      <c r="F17">
        <v>0</v>
      </c>
      <c r="G17">
        <v>729</v>
      </c>
      <c r="H17">
        <v>96792</v>
      </c>
    </row>
    <row r="18" spans="1:8" x14ac:dyDescent="0.2">
      <c r="A18" t="s">
        <v>37</v>
      </c>
      <c r="B18">
        <v>1479</v>
      </c>
      <c r="C18">
        <v>525</v>
      </c>
      <c r="D18">
        <v>0</v>
      </c>
      <c r="E18">
        <v>0</v>
      </c>
      <c r="F18">
        <v>0</v>
      </c>
      <c r="G18">
        <v>0</v>
      </c>
      <c r="H18">
        <v>2004</v>
      </c>
    </row>
    <row r="19" spans="1:8" x14ac:dyDescent="0.2">
      <c r="A19" t="s">
        <v>38</v>
      </c>
      <c r="B19">
        <v>24225</v>
      </c>
      <c r="C19">
        <v>30</v>
      </c>
      <c r="D19">
        <v>1627</v>
      </c>
      <c r="E19">
        <v>0</v>
      </c>
      <c r="F19">
        <v>0</v>
      </c>
      <c r="G19">
        <v>0</v>
      </c>
      <c r="H19">
        <v>25882</v>
      </c>
    </row>
    <row r="20" spans="1:8" x14ac:dyDescent="0.2">
      <c r="A20" t="s">
        <v>39</v>
      </c>
      <c r="B20">
        <v>47173</v>
      </c>
      <c r="C20">
        <v>1225</v>
      </c>
      <c r="D20">
        <v>511</v>
      </c>
      <c r="E20">
        <v>0</v>
      </c>
      <c r="F20">
        <v>0</v>
      </c>
      <c r="G20">
        <v>0</v>
      </c>
      <c r="H20">
        <v>48909</v>
      </c>
    </row>
    <row r="21" spans="1:8" x14ac:dyDescent="0.2">
      <c r="A21" t="s">
        <v>40</v>
      </c>
      <c r="B21">
        <v>42786</v>
      </c>
      <c r="C21">
        <v>0</v>
      </c>
      <c r="D21">
        <v>4702</v>
      </c>
      <c r="E21">
        <v>0</v>
      </c>
      <c r="F21">
        <v>0</v>
      </c>
      <c r="G21">
        <v>0</v>
      </c>
      <c r="H21">
        <v>47488</v>
      </c>
    </row>
    <row r="22" spans="1:8" x14ac:dyDescent="0.2">
      <c r="A22" t="s">
        <v>41</v>
      </c>
      <c r="B22">
        <v>49037</v>
      </c>
      <c r="C22">
        <v>896</v>
      </c>
      <c r="D22">
        <v>516</v>
      </c>
      <c r="E22">
        <v>303</v>
      </c>
      <c r="F22">
        <v>5</v>
      </c>
      <c r="G22">
        <v>0</v>
      </c>
      <c r="H22">
        <v>50757</v>
      </c>
    </row>
    <row r="23" spans="1:8" x14ac:dyDescent="0.2">
      <c r="A23" t="s">
        <v>42</v>
      </c>
      <c r="B23">
        <v>40538</v>
      </c>
      <c r="C23">
        <v>61</v>
      </c>
      <c r="D23">
        <v>5140</v>
      </c>
      <c r="E23">
        <v>0</v>
      </c>
      <c r="F23">
        <v>0</v>
      </c>
      <c r="G23">
        <v>0</v>
      </c>
      <c r="H23">
        <v>45739</v>
      </c>
    </row>
    <row r="24" spans="1:8" x14ac:dyDescent="0.2">
      <c r="A24" t="s">
        <v>43</v>
      </c>
      <c r="B24">
        <v>22770</v>
      </c>
      <c r="C24">
        <v>0</v>
      </c>
      <c r="D24">
        <v>787</v>
      </c>
      <c r="E24">
        <v>0</v>
      </c>
      <c r="F24">
        <v>1220</v>
      </c>
      <c r="G24">
        <v>0</v>
      </c>
      <c r="H24">
        <v>24777</v>
      </c>
    </row>
    <row r="25" spans="1:8" x14ac:dyDescent="0.2">
      <c r="A25" t="s">
        <v>44</v>
      </c>
      <c r="B25">
        <v>71334</v>
      </c>
      <c r="C25">
        <v>669</v>
      </c>
      <c r="D25">
        <v>370</v>
      </c>
      <c r="E25">
        <v>20</v>
      </c>
      <c r="F25">
        <v>0</v>
      </c>
      <c r="G25">
        <v>4000</v>
      </c>
      <c r="H25">
        <v>76393</v>
      </c>
    </row>
    <row r="26" spans="1:8" x14ac:dyDescent="0.2">
      <c r="A26" t="s">
        <v>45</v>
      </c>
      <c r="B26">
        <v>121945</v>
      </c>
      <c r="C26">
        <v>1183</v>
      </c>
      <c r="D26">
        <v>160</v>
      </c>
      <c r="E26">
        <v>0</v>
      </c>
      <c r="F26">
        <v>0</v>
      </c>
      <c r="G26">
        <v>0</v>
      </c>
      <c r="H26">
        <v>123288</v>
      </c>
    </row>
    <row r="27" spans="1:8" x14ac:dyDescent="0.2">
      <c r="A27" t="s">
        <v>46</v>
      </c>
      <c r="B27">
        <v>16121</v>
      </c>
      <c r="C27">
        <v>175</v>
      </c>
      <c r="D27">
        <v>0</v>
      </c>
      <c r="E27">
        <v>0</v>
      </c>
      <c r="F27">
        <v>0</v>
      </c>
      <c r="G27">
        <v>0</v>
      </c>
      <c r="H27">
        <v>16296</v>
      </c>
    </row>
    <row r="28" spans="1:8" x14ac:dyDescent="0.2">
      <c r="A28" t="s">
        <v>47</v>
      </c>
      <c r="B28">
        <v>54517</v>
      </c>
      <c r="C28">
        <v>897</v>
      </c>
      <c r="D28">
        <v>2236</v>
      </c>
      <c r="E28">
        <v>10</v>
      </c>
      <c r="F28">
        <v>0</v>
      </c>
      <c r="G28">
        <v>0</v>
      </c>
      <c r="H28">
        <v>57660</v>
      </c>
    </row>
    <row r="29" spans="1:8" x14ac:dyDescent="0.2">
      <c r="A29" t="s">
        <v>48</v>
      </c>
      <c r="B29">
        <v>30361</v>
      </c>
      <c r="C29">
        <v>16</v>
      </c>
      <c r="D29">
        <v>574</v>
      </c>
      <c r="E29">
        <v>0</v>
      </c>
      <c r="F29">
        <v>0</v>
      </c>
      <c r="G29">
        <v>25</v>
      </c>
      <c r="H29">
        <v>30976</v>
      </c>
    </row>
    <row r="30" spans="1:8" x14ac:dyDescent="0.2">
      <c r="A30" t="s">
        <v>49</v>
      </c>
      <c r="B30">
        <v>33685</v>
      </c>
      <c r="C30">
        <v>106</v>
      </c>
      <c r="D30">
        <v>138</v>
      </c>
      <c r="E30">
        <v>1050</v>
      </c>
      <c r="F30">
        <v>0</v>
      </c>
      <c r="G30">
        <v>0</v>
      </c>
      <c r="H30">
        <v>34979</v>
      </c>
    </row>
    <row r="31" spans="1:8" x14ac:dyDescent="0.2">
      <c r="A31" t="s">
        <v>50</v>
      </c>
      <c r="B31">
        <v>79281</v>
      </c>
      <c r="C31">
        <v>4</v>
      </c>
      <c r="D31">
        <v>1220</v>
      </c>
      <c r="E31">
        <v>158</v>
      </c>
      <c r="F31">
        <v>513</v>
      </c>
      <c r="G31">
        <v>0</v>
      </c>
      <c r="H31">
        <v>81176</v>
      </c>
    </row>
    <row r="32" spans="1:8" x14ac:dyDescent="0.2">
      <c r="A32" t="s">
        <v>51</v>
      </c>
      <c r="B32">
        <v>75332</v>
      </c>
      <c r="C32">
        <v>1327</v>
      </c>
      <c r="D32">
        <v>541</v>
      </c>
      <c r="E32">
        <v>0</v>
      </c>
      <c r="F32">
        <v>0</v>
      </c>
      <c r="G32">
        <v>0</v>
      </c>
      <c r="H32">
        <v>77200</v>
      </c>
    </row>
    <row r="33" spans="1:8" x14ac:dyDescent="0.2">
      <c r="A33" t="s">
        <v>52</v>
      </c>
      <c r="B33">
        <v>21747</v>
      </c>
      <c r="C33">
        <v>0</v>
      </c>
      <c r="D33">
        <v>0</v>
      </c>
      <c r="E33">
        <v>0</v>
      </c>
      <c r="F33">
        <v>0</v>
      </c>
      <c r="G33">
        <v>0</v>
      </c>
      <c r="H33">
        <v>21747</v>
      </c>
    </row>
    <row r="34" spans="1:8" x14ac:dyDescent="0.2">
      <c r="A34" t="s">
        <v>53</v>
      </c>
      <c r="B34">
        <v>107008</v>
      </c>
      <c r="C34">
        <v>2983</v>
      </c>
      <c r="D34">
        <v>499</v>
      </c>
      <c r="E34">
        <v>0</v>
      </c>
      <c r="F34">
        <v>0</v>
      </c>
      <c r="G34">
        <v>30</v>
      </c>
      <c r="H34">
        <v>110520</v>
      </c>
    </row>
    <row r="35" spans="1:8" x14ac:dyDescent="0.2">
      <c r="A35" s="18" t="s">
        <v>54</v>
      </c>
      <c r="B35" s="18">
        <v>164882</v>
      </c>
      <c r="C35" s="18">
        <v>0</v>
      </c>
      <c r="D35" s="18">
        <v>3160</v>
      </c>
      <c r="E35" s="18">
        <v>0</v>
      </c>
      <c r="F35" s="18">
        <v>0</v>
      </c>
      <c r="G35" s="18">
        <v>8883</v>
      </c>
      <c r="H35" s="18">
        <v>176925</v>
      </c>
    </row>
    <row r="36" spans="1:8" x14ac:dyDescent="0.2">
      <c r="A36" s="37" t="s">
        <v>583</v>
      </c>
      <c r="B36" s="37"/>
      <c r="C36" s="37"/>
      <c r="D36" s="37"/>
      <c r="E36" s="37"/>
      <c r="F36" s="37"/>
      <c r="G36" s="37"/>
      <c r="H36" s="37"/>
    </row>
  </sheetData>
  <sheetProtection sheet="1"/>
  <mergeCells count="3">
    <mergeCell ref="B1:E1"/>
    <mergeCell ref="B9:G9"/>
    <mergeCell ref="A36:H36"/>
  </mergeCells>
  <hyperlinks>
    <hyperlink ref="A7" r:id="rId1" xr:uid="{00000000-0004-0000-1A00-000000000000}"/>
  </hyperlinks>
  <pageMargins left="0.7" right="0.7" top="0.75" bottom="0.75" header="0.3" footer="0.3"/>
  <pageSetup paperSize="9"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25"/>
  <sheetViews>
    <sheetView showGridLines="0" tabSelected="1" workbookViewId="0">
      <pane ySplit="5" topLeftCell="A12" activePane="bottomLeft" state="frozen"/>
      <selection pane="bottomLeft" activeCell="B19" sqref="B19:J19"/>
    </sheetView>
  </sheetViews>
  <sheetFormatPr defaultColWidth="12" defaultRowHeight="11.25" x14ac:dyDescent="0.2"/>
  <cols>
    <col min="1" max="1" width="2.1640625" customWidth="1"/>
    <col min="2" max="2" width="53.33203125" customWidth="1"/>
    <col min="3" max="3" width="35.33203125" customWidth="1"/>
    <col min="4" max="11" width="9.1640625" customWidth="1"/>
  </cols>
  <sheetData>
    <row r="1" spans="1:16" ht="71.25" customHeight="1" x14ac:dyDescent="0.55000000000000004">
      <c r="A1" s="16"/>
      <c r="B1" s="35"/>
      <c r="C1" s="35"/>
      <c r="D1" s="35"/>
      <c r="E1" s="35"/>
      <c r="F1" s="11"/>
      <c r="G1" s="11"/>
      <c r="H1" s="11"/>
      <c r="I1" s="11"/>
      <c r="J1" s="11"/>
      <c r="K1" s="11"/>
      <c r="L1" s="15"/>
      <c r="M1" s="15"/>
      <c r="N1" s="15"/>
      <c r="O1" s="15"/>
      <c r="P1" s="15"/>
    </row>
    <row r="2" spans="1:16" ht="18" customHeight="1" x14ac:dyDescent="0.55000000000000004">
      <c r="A2" s="16"/>
      <c r="B2" s="10"/>
      <c r="C2" s="10"/>
      <c r="D2" s="11"/>
      <c r="E2" s="11"/>
      <c r="F2" s="11"/>
      <c r="G2" s="11"/>
      <c r="H2" s="11"/>
      <c r="I2" s="11"/>
      <c r="J2" s="11"/>
      <c r="K2" s="11"/>
      <c r="L2" s="15"/>
      <c r="M2" s="15"/>
      <c r="N2" s="15"/>
      <c r="O2" s="15"/>
      <c r="P2" s="15"/>
    </row>
    <row r="3" spans="1:16" ht="32.450000000000003" customHeight="1" x14ac:dyDescent="0.2">
      <c r="A3" s="13" t="s">
        <v>4</v>
      </c>
      <c r="B3" s="13"/>
      <c r="C3" s="13"/>
      <c r="D3" s="11"/>
      <c r="E3" s="11"/>
      <c r="F3" s="11"/>
      <c r="G3" s="11"/>
      <c r="H3" s="11"/>
      <c r="I3" s="11"/>
      <c r="J3" s="11"/>
      <c r="K3" s="11"/>
      <c r="L3" s="15"/>
      <c r="M3" s="15"/>
      <c r="N3" s="15"/>
      <c r="O3" s="15"/>
      <c r="P3" s="15"/>
    </row>
    <row r="4" spans="1:16" ht="3.95" customHeight="1" x14ac:dyDescent="0.2"/>
    <row r="5" spans="1:16" ht="15.95" customHeight="1" x14ac:dyDescent="0.3">
      <c r="B5" s="24" t="s">
        <v>0</v>
      </c>
    </row>
    <row r="6" spans="1:16" ht="3.95" customHeight="1" x14ac:dyDescent="0.2">
      <c r="B6" s="26"/>
    </row>
    <row r="7" spans="1:16" ht="172.5" customHeight="1" x14ac:dyDescent="0.2">
      <c r="B7" s="39" t="s">
        <v>10</v>
      </c>
      <c r="C7" s="39"/>
      <c r="D7" s="39"/>
      <c r="E7" s="39"/>
      <c r="F7" s="39"/>
      <c r="G7" s="39"/>
      <c r="H7" s="39"/>
      <c r="I7" s="39"/>
      <c r="J7" s="39"/>
    </row>
    <row r="8" spans="1:16" ht="12.75" customHeight="1" x14ac:dyDescent="0.2">
      <c r="B8" s="23"/>
    </row>
    <row r="9" spans="1:16" ht="12.75" customHeight="1" x14ac:dyDescent="0.2">
      <c r="B9" s="27" t="s">
        <v>5</v>
      </c>
    </row>
    <row r="10" spans="1:16" ht="3.95" customHeight="1" x14ac:dyDescent="0.2">
      <c r="B10" s="26"/>
    </row>
    <row r="11" spans="1:16" ht="92.25" customHeight="1" x14ac:dyDescent="0.2">
      <c r="B11" s="39" t="s">
        <v>8</v>
      </c>
      <c r="C11" s="39"/>
      <c r="D11" s="39"/>
      <c r="E11" s="39"/>
      <c r="F11" s="39"/>
      <c r="G11" s="39"/>
      <c r="H11" s="39"/>
      <c r="I11" s="39"/>
      <c r="J11" s="39"/>
    </row>
    <row r="12" spans="1:16" ht="12.75" customHeight="1" x14ac:dyDescent="0.2">
      <c r="B12" s="25"/>
      <c r="C12" s="25"/>
      <c r="D12" s="25"/>
      <c r="E12" s="25"/>
      <c r="F12" s="25"/>
      <c r="G12" s="25"/>
      <c r="H12" s="25"/>
      <c r="I12" s="25"/>
      <c r="J12" s="25"/>
    </row>
    <row r="13" spans="1:16" ht="12.75" customHeight="1" x14ac:dyDescent="0.2">
      <c r="B13" s="27" t="s">
        <v>6</v>
      </c>
      <c r="C13" s="25"/>
      <c r="D13" s="25"/>
      <c r="E13" s="25"/>
      <c r="F13" s="25"/>
      <c r="G13" s="25"/>
      <c r="H13" s="25"/>
      <c r="I13" s="25"/>
      <c r="J13" s="25"/>
    </row>
    <row r="14" spans="1:16" ht="3.95" customHeight="1" x14ac:dyDescent="0.2">
      <c r="B14" s="25"/>
      <c r="C14" s="25"/>
      <c r="D14" s="25"/>
      <c r="E14" s="25"/>
      <c r="F14" s="25"/>
      <c r="G14" s="25"/>
      <c r="H14" s="25"/>
      <c r="I14" s="25"/>
      <c r="J14" s="25"/>
    </row>
    <row r="15" spans="1:16" ht="68.25" customHeight="1" x14ac:dyDescent="0.2">
      <c r="B15" s="39" t="s">
        <v>7</v>
      </c>
      <c r="C15" s="39"/>
      <c r="D15" s="39"/>
      <c r="E15" s="39"/>
      <c r="F15" s="39"/>
      <c r="G15" s="39"/>
      <c r="H15" s="39"/>
      <c r="I15" s="39"/>
      <c r="J15" s="39"/>
    </row>
    <row r="16" spans="1:16" ht="12.75" customHeight="1" x14ac:dyDescent="0.2">
      <c r="B16" s="25"/>
      <c r="C16" s="25"/>
      <c r="D16" s="25"/>
    </row>
    <row r="17" spans="2:10" ht="12.75" customHeight="1" x14ac:dyDescent="0.2">
      <c r="B17" s="27" t="s">
        <v>9</v>
      </c>
      <c r="C17" s="25"/>
      <c r="D17" s="25"/>
    </row>
    <row r="18" spans="2:10" ht="3.95" customHeight="1" x14ac:dyDescent="0.2">
      <c r="B18" s="26"/>
      <c r="C18" s="26"/>
      <c r="D18" s="26"/>
      <c r="E18" s="26"/>
      <c r="F18" s="26"/>
      <c r="G18" s="26"/>
      <c r="H18" s="26"/>
      <c r="I18" s="26"/>
      <c r="J18" s="26"/>
    </row>
    <row r="19" spans="2:10" ht="41.25" customHeight="1" x14ac:dyDescent="0.2">
      <c r="B19" s="39" t="s">
        <v>587</v>
      </c>
      <c r="C19" s="39"/>
      <c r="D19" s="39"/>
      <c r="E19" s="39"/>
      <c r="F19" s="39"/>
      <c r="G19" s="39"/>
      <c r="H19" s="39"/>
      <c r="I19" s="39"/>
      <c r="J19" s="39"/>
    </row>
    <row r="20" spans="2:10" ht="12.75" customHeight="1" x14ac:dyDescent="0.2">
      <c r="B20" s="26"/>
      <c r="C20" s="25"/>
      <c r="D20" s="25"/>
    </row>
    <row r="21" spans="2:10" ht="12.75" customHeight="1" x14ac:dyDescent="0.2">
      <c r="B21" s="27" t="s">
        <v>1</v>
      </c>
    </row>
    <row r="22" spans="2:10" ht="3.95" customHeight="1" x14ac:dyDescent="0.2">
      <c r="B22" s="27"/>
    </row>
    <row r="23" spans="2:10" ht="12.75" customHeight="1" x14ac:dyDescent="0.2">
      <c r="B23" s="28" t="s">
        <v>2</v>
      </c>
      <c r="C23" s="29" t="s">
        <v>3</v>
      </c>
    </row>
    <row r="25" spans="2:10" x14ac:dyDescent="0.2">
      <c r="B25" s="6" t="s">
        <v>22</v>
      </c>
    </row>
  </sheetData>
  <mergeCells count="5">
    <mergeCell ref="B1:E1"/>
    <mergeCell ref="B7:J7"/>
    <mergeCell ref="B11:J11"/>
    <mergeCell ref="B15:J15"/>
    <mergeCell ref="B19:J19"/>
  </mergeCells>
  <hyperlinks>
    <hyperlink ref="C23" r:id="rId1" xr:uid="{00000000-0004-0000-1B00-000000000000}"/>
    <hyperlink ref="B25" r:id="rId2" xr:uid="{00000000-0004-0000-1B00-000001000000}"/>
  </hyperlinks>
  <pageMargins left="0.7" right="0.7" top="0.75" bottom="0.75" header="0.3" footer="0.3"/>
  <pageSetup paperSize="9"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59</v>
      </c>
    </row>
    <row r="6" spans="1:16" ht="15.95" customHeight="1" x14ac:dyDescent="0.2">
      <c r="A6" s="12" t="s">
        <v>24</v>
      </c>
    </row>
    <row r="7" spans="1:16" ht="15" customHeight="1" x14ac:dyDescent="0.2">
      <c r="A7" s="6" t="s">
        <v>22</v>
      </c>
    </row>
    <row r="8" spans="1:16" x14ac:dyDescent="0.2">
      <c r="A8" s="18"/>
      <c r="B8" s="18"/>
      <c r="C8" s="18"/>
      <c r="D8" s="18"/>
      <c r="E8" s="18"/>
    </row>
    <row r="9" spans="1:16" x14ac:dyDescent="0.2">
      <c r="B9" s="36" t="s">
        <v>60</v>
      </c>
      <c r="C9" s="36"/>
      <c r="D9" s="36"/>
    </row>
    <row r="10" spans="1:16" x14ac:dyDescent="0.2">
      <c r="A10" s="19" t="s">
        <v>26</v>
      </c>
      <c r="B10" s="20" t="s">
        <v>61</v>
      </c>
      <c r="C10" s="20" t="s">
        <v>62</v>
      </c>
      <c r="D10" s="20" t="s">
        <v>63</v>
      </c>
      <c r="E10" s="20" t="s">
        <v>29</v>
      </c>
    </row>
    <row r="11" spans="1:16" x14ac:dyDescent="0.2">
      <c r="A11" t="s">
        <v>30</v>
      </c>
      <c r="B11">
        <v>142573</v>
      </c>
      <c r="C11">
        <v>56</v>
      </c>
      <c r="D11">
        <v>4735</v>
      </c>
      <c r="E11">
        <v>142629</v>
      </c>
    </row>
    <row r="12" spans="1:16" x14ac:dyDescent="0.2">
      <c r="A12" t="s">
        <v>31</v>
      </c>
      <c r="B12">
        <v>141092</v>
      </c>
      <c r="C12">
        <v>76</v>
      </c>
      <c r="D12">
        <v>5202</v>
      </c>
      <c r="E12">
        <v>141168</v>
      </c>
    </row>
    <row r="13" spans="1:16" x14ac:dyDescent="0.2">
      <c r="A13" t="s">
        <v>32</v>
      </c>
      <c r="B13">
        <v>139388</v>
      </c>
      <c r="C13">
        <v>88</v>
      </c>
      <c r="D13">
        <v>6835</v>
      </c>
      <c r="E13">
        <v>139476</v>
      </c>
    </row>
    <row r="14" spans="1:16" x14ac:dyDescent="0.2">
      <c r="A14" t="s">
        <v>33</v>
      </c>
      <c r="B14">
        <v>152453</v>
      </c>
      <c r="C14">
        <v>131</v>
      </c>
      <c r="D14">
        <v>5471</v>
      </c>
      <c r="E14">
        <v>152584</v>
      </c>
    </row>
    <row r="15" spans="1:16" x14ac:dyDescent="0.2">
      <c r="A15" t="s">
        <v>34</v>
      </c>
      <c r="B15">
        <v>140687</v>
      </c>
      <c r="C15">
        <v>77</v>
      </c>
      <c r="D15">
        <v>4180</v>
      </c>
      <c r="E15">
        <v>140764</v>
      </c>
    </row>
    <row r="16" spans="1:16" x14ac:dyDescent="0.2">
      <c r="A16" t="s">
        <v>35</v>
      </c>
      <c r="B16">
        <v>133197</v>
      </c>
      <c r="C16">
        <v>224</v>
      </c>
      <c r="D16">
        <v>4105</v>
      </c>
      <c r="E16">
        <v>133421</v>
      </c>
    </row>
    <row r="17" spans="1:5" x14ac:dyDescent="0.2">
      <c r="A17" t="s">
        <v>36</v>
      </c>
      <c r="B17">
        <v>137507</v>
      </c>
      <c r="C17">
        <v>102</v>
      </c>
      <c r="D17">
        <v>4227</v>
      </c>
      <c r="E17">
        <v>137609</v>
      </c>
    </row>
    <row r="18" spans="1:5" x14ac:dyDescent="0.2">
      <c r="A18" t="s">
        <v>37</v>
      </c>
      <c r="B18">
        <v>99781</v>
      </c>
      <c r="C18">
        <v>65</v>
      </c>
      <c r="D18">
        <v>3032</v>
      </c>
      <c r="E18">
        <v>99846</v>
      </c>
    </row>
    <row r="19" spans="1:5" x14ac:dyDescent="0.2">
      <c r="A19" t="s">
        <v>38</v>
      </c>
      <c r="B19">
        <v>111691</v>
      </c>
      <c r="C19">
        <v>67</v>
      </c>
      <c r="D19">
        <v>4091</v>
      </c>
      <c r="E19">
        <v>111758</v>
      </c>
    </row>
    <row r="20" spans="1:5" x14ac:dyDescent="0.2">
      <c r="A20" t="s">
        <v>39</v>
      </c>
      <c r="B20">
        <v>92453</v>
      </c>
      <c r="C20">
        <v>69</v>
      </c>
      <c r="D20">
        <v>2732</v>
      </c>
      <c r="E20">
        <v>92522</v>
      </c>
    </row>
    <row r="21" spans="1:5" x14ac:dyDescent="0.2">
      <c r="A21" t="s">
        <v>40</v>
      </c>
      <c r="B21">
        <v>101290</v>
      </c>
      <c r="C21">
        <v>76</v>
      </c>
      <c r="D21">
        <v>2445</v>
      </c>
      <c r="E21">
        <v>101366</v>
      </c>
    </row>
    <row r="22" spans="1:5" x14ac:dyDescent="0.2">
      <c r="A22" t="s">
        <v>41</v>
      </c>
      <c r="B22">
        <v>104606</v>
      </c>
      <c r="C22">
        <v>45</v>
      </c>
      <c r="D22">
        <v>2742</v>
      </c>
      <c r="E22">
        <v>104651</v>
      </c>
    </row>
    <row r="23" spans="1:5" x14ac:dyDescent="0.2">
      <c r="A23" t="s">
        <v>42</v>
      </c>
      <c r="B23">
        <v>105532</v>
      </c>
      <c r="C23">
        <v>27</v>
      </c>
      <c r="D23">
        <v>3401</v>
      </c>
      <c r="E23">
        <v>105559</v>
      </c>
    </row>
    <row r="24" spans="1:5" x14ac:dyDescent="0.2">
      <c r="A24" t="s">
        <v>43</v>
      </c>
      <c r="B24">
        <v>106304</v>
      </c>
      <c r="C24">
        <v>101</v>
      </c>
      <c r="D24">
        <v>4011</v>
      </c>
      <c r="E24">
        <v>106405</v>
      </c>
    </row>
    <row r="25" spans="1:5" x14ac:dyDescent="0.2">
      <c r="A25" t="s">
        <v>44</v>
      </c>
      <c r="B25">
        <v>102857</v>
      </c>
      <c r="C25">
        <v>74</v>
      </c>
      <c r="D25">
        <v>3337</v>
      </c>
      <c r="E25">
        <v>102931</v>
      </c>
    </row>
    <row r="26" spans="1:5" x14ac:dyDescent="0.2">
      <c r="A26" t="s">
        <v>45</v>
      </c>
      <c r="B26">
        <v>114239</v>
      </c>
      <c r="C26">
        <v>71</v>
      </c>
      <c r="D26">
        <v>2396</v>
      </c>
      <c r="E26">
        <v>114310</v>
      </c>
    </row>
    <row r="27" spans="1:5" x14ac:dyDescent="0.2">
      <c r="A27" t="s">
        <v>46</v>
      </c>
      <c r="B27">
        <v>99433</v>
      </c>
      <c r="C27">
        <v>61</v>
      </c>
      <c r="D27">
        <v>2077</v>
      </c>
      <c r="E27">
        <v>99494</v>
      </c>
    </row>
    <row r="28" spans="1:5" x14ac:dyDescent="0.2">
      <c r="A28" t="s">
        <v>47</v>
      </c>
      <c r="B28">
        <v>98882</v>
      </c>
      <c r="C28">
        <v>57</v>
      </c>
      <c r="D28">
        <v>2495</v>
      </c>
      <c r="E28">
        <v>98939</v>
      </c>
    </row>
    <row r="29" spans="1:5" x14ac:dyDescent="0.2">
      <c r="A29" t="s">
        <v>48</v>
      </c>
      <c r="B29">
        <v>97054</v>
      </c>
      <c r="C29">
        <v>64</v>
      </c>
      <c r="D29">
        <v>2354</v>
      </c>
      <c r="E29">
        <v>97118</v>
      </c>
    </row>
    <row r="30" spans="1:5" x14ac:dyDescent="0.2">
      <c r="A30" t="s">
        <v>49</v>
      </c>
      <c r="B30">
        <v>84125</v>
      </c>
      <c r="C30">
        <v>40</v>
      </c>
      <c r="D30">
        <v>1510</v>
      </c>
      <c r="E30">
        <v>84165</v>
      </c>
    </row>
    <row r="31" spans="1:5" x14ac:dyDescent="0.2">
      <c r="A31" t="s">
        <v>50</v>
      </c>
      <c r="B31">
        <v>104987</v>
      </c>
      <c r="C31">
        <v>60</v>
      </c>
      <c r="D31">
        <v>2186</v>
      </c>
      <c r="E31">
        <v>105047</v>
      </c>
    </row>
    <row r="32" spans="1:5" x14ac:dyDescent="0.2">
      <c r="A32" t="s">
        <v>51</v>
      </c>
      <c r="B32">
        <v>92219</v>
      </c>
      <c r="C32">
        <v>40</v>
      </c>
      <c r="D32">
        <v>1870</v>
      </c>
      <c r="E32">
        <v>92259</v>
      </c>
    </row>
    <row r="33" spans="1:5" x14ac:dyDescent="0.2">
      <c r="A33" t="s">
        <v>52</v>
      </c>
      <c r="B33">
        <v>93810</v>
      </c>
      <c r="C33">
        <v>27</v>
      </c>
      <c r="D33">
        <v>956</v>
      </c>
      <c r="E33">
        <v>93837</v>
      </c>
    </row>
    <row r="34" spans="1:5" x14ac:dyDescent="0.2">
      <c r="A34" t="s">
        <v>53</v>
      </c>
      <c r="B34">
        <v>65301</v>
      </c>
      <c r="C34">
        <v>15</v>
      </c>
      <c r="D34">
        <v>554</v>
      </c>
      <c r="E34">
        <v>65316</v>
      </c>
    </row>
    <row r="35" spans="1:5" x14ac:dyDescent="0.2">
      <c r="A35" s="18" t="s">
        <v>54</v>
      </c>
      <c r="B35" s="18">
        <v>25739</v>
      </c>
      <c r="C35" s="18">
        <v>67</v>
      </c>
      <c r="D35" s="18">
        <v>198</v>
      </c>
      <c r="E35" s="18">
        <v>25806</v>
      </c>
    </row>
    <row r="36" spans="1:5" x14ac:dyDescent="0.2">
      <c r="A36" s="37" t="s">
        <v>55</v>
      </c>
      <c r="B36" s="37"/>
      <c r="C36" s="37"/>
      <c r="D36" s="37"/>
      <c r="E36" s="37"/>
    </row>
    <row r="37" spans="1:5" ht="33.75" customHeight="1" x14ac:dyDescent="0.2">
      <c r="A37" s="37" t="s">
        <v>56</v>
      </c>
      <c r="B37" s="37"/>
      <c r="C37" s="37"/>
      <c r="D37" s="37"/>
      <c r="E37" s="37"/>
    </row>
    <row r="38" spans="1:5" x14ac:dyDescent="0.2">
      <c r="A38" s="37" t="s">
        <v>57</v>
      </c>
      <c r="B38" s="37"/>
      <c r="C38" s="37"/>
      <c r="D38" s="37"/>
      <c r="E38" s="37"/>
    </row>
  </sheetData>
  <sheetProtection sheet="1"/>
  <mergeCells count="5">
    <mergeCell ref="B1:E1"/>
    <mergeCell ref="B9:D9"/>
    <mergeCell ref="A36:E36"/>
    <mergeCell ref="A37:E37"/>
    <mergeCell ref="A38:E38"/>
  </mergeCells>
  <hyperlinks>
    <hyperlink ref="A7" r:id="rId1" xr:uid="{00000000-0004-0000-0200-000000000000}"/>
  </hyperlinks>
  <pageMargins left="0.7" right="0.7" top="0.75" bottom="0.75" header="0.3" footer="0.3"/>
  <pageSetup paperSize="9"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65</v>
      </c>
    </row>
    <row r="6" spans="1:16" ht="15.95" customHeight="1" x14ac:dyDescent="0.2">
      <c r="A6" s="12" t="s">
        <v>24</v>
      </c>
    </row>
    <row r="7" spans="1:16" ht="15" customHeight="1" x14ac:dyDescent="0.2">
      <c r="A7" s="6" t="s">
        <v>22</v>
      </c>
    </row>
    <row r="8" spans="1:16" x14ac:dyDescent="0.2">
      <c r="A8" s="18"/>
      <c r="B8" s="18"/>
      <c r="C8" s="18"/>
      <c r="D8" s="18"/>
      <c r="E8" s="18"/>
      <c r="F8" s="18"/>
      <c r="G8" s="18"/>
      <c r="H8" s="18"/>
      <c r="I8" s="18"/>
    </row>
    <row r="9" spans="1:16" x14ac:dyDescent="0.2">
      <c r="B9" s="36" t="s">
        <v>66</v>
      </c>
      <c r="C9" s="36"/>
      <c r="D9" s="36"/>
      <c r="E9" s="36"/>
      <c r="F9" s="36"/>
      <c r="G9" s="36"/>
      <c r="H9" s="36"/>
    </row>
    <row r="10" spans="1:16" x14ac:dyDescent="0.2">
      <c r="A10" s="19" t="s">
        <v>26</v>
      </c>
      <c r="B10" s="20" t="s">
        <v>67</v>
      </c>
      <c r="C10" s="20" t="s">
        <v>68</v>
      </c>
      <c r="D10" s="20" t="s">
        <v>69</v>
      </c>
      <c r="E10" s="20" t="s">
        <v>70</v>
      </c>
      <c r="F10" s="20" t="s">
        <v>71</v>
      </c>
      <c r="G10" s="20" t="s">
        <v>72</v>
      </c>
      <c r="H10" s="20" t="s">
        <v>73</v>
      </c>
      <c r="I10" s="20" t="s">
        <v>29</v>
      </c>
    </row>
    <row r="11" spans="1:16" x14ac:dyDescent="0.2">
      <c r="A11" t="s">
        <v>30</v>
      </c>
      <c r="B11">
        <v>1924</v>
      </c>
      <c r="C11">
        <v>2</v>
      </c>
      <c r="D11">
        <v>466</v>
      </c>
      <c r="E11">
        <v>464</v>
      </c>
      <c r="F11">
        <v>4</v>
      </c>
      <c r="G11">
        <v>143</v>
      </c>
      <c r="H11">
        <v>39</v>
      </c>
      <c r="I11">
        <v>3040</v>
      </c>
    </row>
    <row r="12" spans="1:16" x14ac:dyDescent="0.2">
      <c r="A12" t="s">
        <v>31</v>
      </c>
      <c r="B12">
        <v>1733</v>
      </c>
      <c r="C12">
        <v>5</v>
      </c>
      <c r="D12">
        <v>368</v>
      </c>
      <c r="E12">
        <v>432</v>
      </c>
      <c r="F12">
        <v>3</v>
      </c>
      <c r="G12">
        <v>154</v>
      </c>
      <c r="H12">
        <v>120</v>
      </c>
      <c r="I12">
        <v>2810</v>
      </c>
    </row>
    <row r="13" spans="1:16" x14ac:dyDescent="0.2">
      <c r="A13" t="s">
        <v>32</v>
      </c>
      <c r="B13">
        <v>1543</v>
      </c>
      <c r="C13">
        <v>0</v>
      </c>
      <c r="D13">
        <v>514</v>
      </c>
      <c r="E13">
        <v>751</v>
      </c>
      <c r="F13">
        <v>52</v>
      </c>
      <c r="G13">
        <v>138</v>
      </c>
      <c r="H13">
        <v>217</v>
      </c>
      <c r="I13">
        <v>3215</v>
      </c>
    </row>
    <row r="14" spans="1:16" x14ac:dyDescent="0.2">
      <c r="A14" t="s">
        <v>33</v>
      </c>
      <c r="B14">
        <v>1679</v>
      </c>
      <c r="C14">
        <v>1</v>
      </c>
      <c r="D14">
        <v>407</v>
      </c>
      <c r="E14">
        <v>479</v>
      </c>
      <c r="F14">
        <v>13</v>
      </c>
      <c r="G14">
        <v>144</v>
      </c>
      <c r="H14">
        <v>561</v>
      </c>
      <c r="I14">
        <v>3283</v>
      </c>
    </row>
    <row r="15" spans="1:16" x14ac:dyDescent="0.2">
      <c r="A15" t="s">
        <v>34</v>
      </c>
      <c r="B15">
        <v>995</v>
      </c>
      <c r="C15">
        <v>11</v>
      </c>
      <c r="D15">
        <v>153</v>
      </c>
      <c r="E15">
        <v>432</v>
      </c>
      <c r="F15">
        <v>426</v>
      </c>
      <c r="G15">
        <v>114</v>
      </c>
      <c r="H15">
        <v>422</v>
      </c>
      <c r="I15">
        <v>2542</v>
      </c>
    </row>
    <row r="16" spans="1:16" x14ac:dyDescent="0.2">
      <c r="A16" t="s">
        <v>35</v>
      </c>
      <c r="B16">
        <v>843</v>
      </c>
      <c r="C16">
        <v>19</v>
      </c>
      <c r="D16">
        <v>261</v>
      </c>
      <c r="E16">
        <v>1900</v>
      </c>
      <c r="F16">
        <v>206</v>
      </c>
      <c r="G16">
        <v>337</v>
      </c>
      <c r="H16">
        <v>581</v>
      </c>
      <c r="I16">
        <v>4128</v>
      </c>
    </row>
    <row r="17" spans="1:9" x14ac:dyDescent="0.2">
      <c r="A17" t="s">
        <v>36</v>
      </c>
      <c r="B17">
        <v>717</v>
      </c>
      <c r="C17">
        <v>19</v>
      </c>
      <c r="D17">
        <v>57</v>
      </c>
      <c r="E17">
        <v>171</v>
      </c>
      <c r="F17">
        <v>5</v>
      </c>
      <c r="G17">
        <v>104</v>
      </c>
      <c r="H17">
        <v>563</v>
      </c>
      <c r="I17">
        <v>1617</v>
      </c>
    </row>
    <row r="18" spans="1:9" x14ac:dyDescent="0.2">
      <c r="A18" t="s">
        <v>37</v>
      </c>
      <c r="B18">
        <v>474</v>
      </c>
      <c r="C18">
        <v>0</v>
      </c>
      <c r="D18">
        <v>32</v>
      </c>
      <c r="E18">
        <v>188</v>
      </c>
      <c r="F18">
        <v>112</v>
      </c>
      <c r="G18">
        <v>105</v>
      </c>
      <c r="H18">
        <v>251</v>
      </c>
      <c r="I18">
        <v>1162</v>
      </c>
    </row>
    <row r="19" spans="1:9" x14ac:dyDescent="0.2">
      <c r="A19" t="s">
        <v>38</v>
      </c>
      <c r="B19">
        <v>456</v>
      </c>
      <c r="C19">
        <v>4</v>
      </c>
      <c r="D19">
        <v>20</v>
      </c>
      <c r="E19">
        <v>143</v>
      </c>
      <c r="F19">
        <v>11</v>
      </c>
      <c r="G19">
        <v>76</v>
      </c>
      <c r="H19">
        <v>422</v>
      </c>
      <c r="I19">
        <v>1128</v>
      </c>
    </row>
    <row r="20" spans="1:9" x14ac:dyDescent="0.2">
      <c r="A20" t="s">
        <v>39</v>
      </c>
      <c r="B20">
        <v>503</v>
      </c>
      <c r="C20">
        <v>3</v>
      </c>
      <c r="D20">
        <v>18</v>
      </c>
      <c r="E20">
        <v>109</v>
      </c>
      <c r="F20">
        <v>15</v>
      </c>
      <c r="G20">
        <v>32</v>
      </c>
      <c r="H20">
        <v>459</v>
      </c>
      <c r="I20">
        <v>1136</v>
      </c>
    </row>
    <row r="21" spans="1:9" x14ac:dyDescent="0.2">
      <c r="A21" t="s">
        <v>40</v>
      </c>
      <c r="B21">
        <v>404</v>
      </c>
      <c r="C21">
        <v>31</v>
      </c>
      <c r="D21">
        <v>13</v>
      </c>
      <c r="E21">
        <v>122</v>
      </c>
      <c r="F21">
        <v>4</v>
      </c>
      <c r="G21">
        <v>47</v>
      </c>
      <c r="H21">
        <v>505</v>
      </c>
      <c r="I21">
        <v>1095</v>
      </c>
    </row>
    <row r="22" spans="1:9" x14ac:dyDescent="0.2">
      <c r="A22" t="s">
        <v>41</v>
      </c>
      <c r="B22">
        <v>422</v>
      </c>
      <c r="C22">
        <v>4</v>
      </c>
      <c r="D22">
        <v>45</v>
      </c>
      <c r="E22">
        <v>221</v>
      </c>
      <c r="F22">
        <v>7</v>
      </c>
      <c r="G22">
        <v>52</v>
      </c>
      <c r="H22">
        <v>394</v>
      </c>
      <c r="I22">
        <v>1141</v>
      </c>
    </row>
    <row r="23" spans="1:9" x14ac:dyDescent="0.2">
      <c r="A23" t="s">
        <v>42</v>
      </c>
      <c r="B23">
        <v>394</v>
      </c>
      <c r="C23">
        <v>2</v>
      </c>
      <c r="D23">
        <v>64</v>
      </c>
      <c r="E23">
        <v>433</v>
      </c>
      <c r="F23">
        <v>27</v>
      </c>
      <c r="G23">
        <v>110</v>
      </c>
      <c r="H23">
        <v>672</v>
      </c>
      <c r="I23">
        <v>1700</v>
      </c>
    </row>
    <row r="24" spans="1:9" x14ac:dyDescent="0.2">
      <c r="A24" t="s">
        <v>43</v>
      </c>
      <c r="B24">
        <v>288</v>
      </c>
      <c r="C24">
        <v>6</v>
      </c>
      <c r="D24">
        <v>55</v>
      </c>
      <c r="E24">
        <v>555</v>
      </c>
      <c r="F24">
        <v>31</v>
      </c>
      <c r="G24">
        <v>117</v>
      </c>
      <c r="H24">
        <v>523</v>
      </c>
      <c r="I24">
        <v>1569</v>
      </c>
    </row>
    <row r="25" spans="1:9" x14ac:dyDescent="0.2">
      <c r="A25" t="s">
        <v>44</v>
      </c>
      <c r="B25">
        <v>195</v>
      </c>
      <c r="C25">
        <v>1</v>
      </c>
      <c r="D25">
        <v>71</v>
      </c>
      <c r="E25">
        <v>618</v>
      </c>
      <c r="F25">
        <v>28</v>
      </c>
      <c r="G25">
        <v>139</v>
      </c>
      <c r="H25">
        <v>461</v>
      </c>
      <c r="I25">
        <v>1512</v>
      </c>
    </row>
    <row r="26" spans="1:9" x14ac:dyDescent="0.2">
      <c r="A26" t="s">
        <v>45</v>
      </c>
      <c r="B26">
        <v>265</v>
      </c>
      <c r="C26">
        <v>2</v>
      </c>
      <c r="D26">
        <v>80</v>
      </c>
      <c r="E26">
        <v>462</v>
      </c>
      <c r="F26">
        <v>48</v>
      </c>
      <c r="G26">
        <v>121</v>
      </c>
      <c r="H26">
        <v>615</v>
      </c>
      <c r="I26">
        <v>1591</v>
      </c>
    </row>
    <row r="27" spans="1:9" x14ac:dyDescent="0.2">
      <c r="A27" t="s">
        <v>46</v>
      </c>
      <c r="B27">
        <v>161</v>
      </c>
      <c r="C27">
        <v>0</v>
      </c>
      <c r="D27">
        <v>94</v>
      </c>
      <c r="E27">
        <v>508</v>
      </c>
      <c r="F27">
        <v>17</v>
      </c>
      <c r="G27">
        <v>111</v>
      </c>
      <c r="H27">
        <v>372</v>
      </c>
      <c r="I27">
        <v>1263</v>
      </c>
    </row>
    <row r="28" spans="1:9" x14ac:dyDescent="0.2">
      <c r="A28" t="s">
        <v>47</v>
      </c>
      <c r="B28">
        <v>99</v>
      </c>
      <c r="C28">
        <v>0</v>
      </c>
      <c r="D28">
        <v>54</v>
      </c>
      <c r="E28">
        <v>709</v>
      </c>
      <c r="F28">
        <v>62</v>
      </c>
      <c r="G28">
        <v>108</v>
      </c>
      <c r="H28">
        <v>422</v>
      </c>
      <c r="I28">
        <v>1454</v>
      </c>
    </row>
    <row r="29" spans="1:9" x14ac:dyDescent="0.2">
      <c r="A29" t="s">
        <v>48</v>
      </c>
      <c r="B29">
        <v>66</v>
      </c>
      <c r="C29">
        <v>0</v>
      </c>
      <c r="D29">
        <v>35</v>
      </c>
      <c r="E29">
        <v>478</v>
      </c>
      <c r="F29">
        <v>36</v>
      </c>
      <c r="G29">
        <v>100</v>
      </c>
      <c r="H29">
        <v>290</v>
      </c>
      <c r="I29">
        <v>1005</v>
      </c>
    </row>
    <row r="30" spans="1:9" x14ac:dyDescent="0.2">
      <c r="A30" t="s">
        <v>49</v>
      </c>
      <c r="B30">
        <v>59</v>
      </c>
      <c r="C30">
        <v>0</v>
      </c>
      <c r="D30">
        <v>53</v>
      </c>
      <c r="E30">
        <v>622</v>
      </c>
      <c r="F30">
        <v>38</v>
      </c>
      <c r="G30">
        <v>101</v>
      </c>
      <c r="H30">
        <v>263</v>
      </c>
      <c r="I30">
        <v>1136</v>
      </c>
    </row>
    <row r="31" spans="1:9" x14ac:dyDescent="0.2">
      <c r="A31" t="s">
        <v>50</v>
      </c>
      <c r="B31">
        <v>27</v>
      </c>
      <c r="C31">
        <v>0</v>
      </c>
      <c r="D31">
        <v>49</v>
      </c>
      <c r="E31">
        <v>508</v>
      </c>
      <c r="F31">
        <v>39</v>
      </c>
      <c r="G31">
        <v>83</v>
      </c>
      <c r="H31">
        <v>382</v>
      </c>
      <c r="I31">
        <v>1088</v>
      </c>
    </row>
    <row r="32" spans="1:9" x14ac:dyDescent="0.2">
      <c r="A32" t="s">
        <v>51</v>
      </c>
      <c r="B32">
        <v>0</v>
      </c>
      <c r="C32">
        <v>0</v>
      </c>
      <c r="D32">
        <v>109</v>
      </c>
      <c r="E32">
        <v>1002</v>
      </c>
      <c r="F32">
        <v>17</v>
      </c>
      <c r="G32">
        <v>122</v>
      </c>
      <c r="H32">
        <v>162</v>
      </c>
      <c r="I32">
        <v>1412</v>
      </c>
    </row>
    <row r="33" spans="1:9" x14ac:dyDescent="0.2">
      <c r="A33" t="s">
        <v>52</v>
      </c>
      <c r="B33">
        <v>0</v>
      </c>
      <c r="C33">
        <v>0</v>
      </c>
      <c r="D33">
        <v>166</v>
      </c>
      <c r="E33">
        <v>784</v>
      </c>
      <c r="F33">
        <v>17</v>
      </c>
      <c r="G33">
        <v>99</v>
      </c>
      <c r="H33">
        <v>343</v>
      </c>
      <c r="I33">
        <v>1409</v>
      </c>
    </row>
    <row r="34" spans="1:9" x14ac:dyDescent="0.2">
      <c r="A34" t="s">
        <v>53</v>
      </c>
      <c r="B34">
        <v>0</v>
      </c>
      <c r="C34">
        <v>0</v>
      </c>
      <c r="D34">
        <v>0</v>
      </c>
      <c r="E34">
        <v>541</v>
      </c>
      <c r="F34">
        <v>26</v>
      </c>
      <c r="G34">
        <v>92</v>
      </c>
      <c r="H34">
        <v>243</v>
      </c>
      <c r="I34">
        <v>902</v>
      </c>
    </row>
    <row r="35" spans="1:9" x14ac:dyDescent="0.2">
      <c r="A35" s="18" t="s">
        <v>54</v>
      </c>
      <c r="B35" s="18">
        <v>0</v>
      </c>
      <c r="C35" s="18">
        <v>0</v>
      </c>
      <c r="D35" s="18">
        <v>1</v>
      </c>
      <c r="E35" s="18">
        <v>721</v>
      </c>
      <c r="F35" s="18">
        <v>25</v>
      </c>
      <c r="G35" s="18">
        <v>85</v>
      </c>
      <c r="H35" s="18">
        <v>178</v>
      </c>
      <c r="I35" s="18">
        <v>1010</v>
      </c>
    </row>
    <row r="36" spans="1:9" x14ac:dyDescent="0.2">
      <c r="A36" s="37" t="s">
        <v>55</v>
      </c>
      <c r="B36" s="37"/>
      <c r="C36" s="37"/>
      <c r="D36" s="37"/>
      <c r="E36" s="37"/>
      <c r="F36" s="37"/>
      <c r="G36" s="37"/>
      <c r="H36" s="37"/>
      <c r="I36" s="37"/>
    </row>
    <row r="37" spans="1:9" ht="22.5" customHeight="1" x14ac:dyDescent="0.2">
      <c r="A37" s="37" t="s">
        <v>74</v>
      </c>
      <c r="B37" s="37"/>
      <c r="C37" s="37"/>
      <c r="D37" s="37"/>
      <c r="E37" s="37"/>
      <c r="F37" s="37"/>
      <c r="G37" s="37"/>
      <c r="H37" s="37"/>
      <c r="I37" s="37"/>
    </row>
    <row r="38" spans="1:9" ht="22.5" customHeight="1" x14ac:dyDescent="0.2">
      <c r="A38" s="37" t="s">
        <v>56</v>
      </c>
      <c r="B38" s="37"/>
      <c r="C38" s="37"/>
      <c r="D38" s="37"/>
      <c r="E38" s="37"/>
      <c r="F38" s="37"/>
      <c r="G38" s="37"/>
      <c r="H38" s="37"/>
      <c r="I38" s="37"/>
    </row>
    <row r="39" spans="1:9" x14ac:dyDescent="0.2">
      <c r="A39" s="37" t="s">
        <v>57</v>
      </c>
      <c r="B39" s="37"/>
      <c r="C39" s="37"/>
      <c r="D39" s="37"/>
      <c r="E39" s="37"/>
      <c r="F39" s="37"/>
      <c r="G39" s="37"/>
      <c r="H39" s="37"/>
      <c r="I39" s="37"/>
    </row>
  </sheetData>
  <sheetProtection sheet="1"/>
  <mergeCells count="6">
    <mergeCell ref="A39:I39"/>
    <mergeCell ref="B1:E1"/>
    <mergeCell ref="B9:H9"/>
    <mergeCell ref="A36:I36"/>
    <mergeCell ref="A37:I37"/>
    <mergeCell ref="A38:I38"/>
  </mergeCells>
  <hyperlinks>
    <hyperlink ref="A7" r:id="rId1" xr:uid="{00000000-0004-0000-0300-000000000000}"/>
  </hyperlinks>
  <pageMargins left="0.7" right="0.7" top="0.75" bottom="0.75" header="0.3" footer="0.3"/>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76</v>
      </c>
    </row>
    <row r="6" spans="1:16" ht="15.95" customHeight="1" x14ac:dyDescent="0.2">
      <c r="A6" s="12" t="s">
        <v>24</v>
      </c>
    </row>
    <row r="7" spans="1:16" ht="15" customHeight="1" x14ac:dyDescent="0.2">
      <c r="A7" s="6" t="s">
        <v>22</v>
      </c>
    </row>
    <row r="9" spans="1:16" x14ac:dyDescent="0.2">
      <c r="A9" s="18"/>
      <c r="B9" s="18"/>
      <c r="C9" s="18"/>
      <c r="D9" s="18"/>
      <c r="E9" s="18"/>
      <c r="F9" s="18"/>
      <c r="G9" s="18"/>
      <c r="H9" s="18"/>
    </row>
    <row r="10" spans="1:16" ht="33.75" x14ac:dyDescent="0.2">
      <c r="A10" s="19" t="s">
        <v>26</v>
      </c>
      <c r="B10" s="20" t="s">
        <v>77</v>
      </c>
      <c r="C10" s="20" t="s">
        <v>78</v>
      </c>
      <c r="D10" s="20" t="s">
        <v>79</v>
      </c>
      <c r="E10" s="20" t="s">
        <v>80</v>
      </c>
      <c r="F10" s="20" t="s">
        <v>81</v>
      </c>
      <c r="G10" s="20" t="s">
        <v>82</v>
      </c>
      <c r="H10" s="20" t="s">
        <v>29</v>
      </c>
    </row>
    <row r="11" spans="1:16" x14ac:dyDescent="0.2">
      <c r="A11" t="s">
        <v>30</v>
      </c>
      <c r="B11">
        <v>80355</v>
      </c>
      <c r="C11">
        <v>31744</v>
      </c>
      <c r="D11">
        <v>4504</v>
      </c>
      <c r="E11">
        <v>1974</v>
      </c>
      <c r="F11">
        <v>451</v>
      </c>
      <c r="G11">
        <v>5548</v>
      </c>
      <c r="H11">
        <v>124576</v>
      </c>
    </row>
    <row r="12" spans="1:16" x14ac:dyDescent="0.2">
      <c r="A12" t="s">
        <v>31</v>
      </c>
      <c r="B12">
        <v>83778</v>
      </c>
      <c r="C12">
        <v>29181</v>
      </c>
      <c r="D12">
        <v>3580</v>
      </c>
      <c r="E12">
        <v>2343</v>
      </c>
      <c r="F12">
        <v>413</v>
      </c>
      <c r="G12">
        <v>5796</v>
      </c>
      <c r="H12">
        <v>125091</v>
      </c>
    </row>
    <row r="13" spans="1:16" x14ac:dyDescent="0.2">
      <c r="A13" t="s">
        <v>32</v>
      </c>
      <c r="B13">
        <v>81497</v>
      </c>
      <c r="C13">
        <v>30989</v>
      </c>
      <c r="D13">
        <v>4335</v>
      </c>
      <c r="E13">
        <v>2155</v>
      </c>
      <c r="F13">
        <v>353</v>
      </c>
      <c r="G13">
        <v>4569</v>
      </c>
      <c r="H13">
        <v>123898</v>
      </c>
    </row>
    <row r="14" spans="1:16" x14ac:dyDescent="0.2">
      <c r="A14" t="s">
        <v>33</v>
      </c>
      <c r="B14">
        <v>96802</v>
      </c>
      <c r="C14">
        <v>25084</v>
      </c>
      <c r="D14">
        <v>5378</v>
      </c>
      <c r="E14">
        <v>2323</v>
      </c>
      <c r="F14">
        <v>362</v>
      </c>
      <c r="G14">
        <v>6956</v>
      </c>
      <c r="H14">
        <v>136905</v>
      </c>
    </row>
    <row r="15" spans="1:16" x14ac:dyDescent="0.2">
      <c r="A15" t="s">
        <v>34</v>
      </c>
      <c r="B15">
        <v>84307</v>
      </c>
      <c r="C15">
        <v>22822</v>
      </c>
      <c r="D15">
        <v>4239</v>
      </c>
      <c r="E15">
        <v>1828</v>
      </c>
      <c r="F15">
        <v>379</v>
      </c>
      <c r="G15">
        <v>5125</v>
      </c>
      <c r="H15">
        <v>118700</v>
      </c>
    </row>
    <row r="16" spans="1:16" x14ac:dyDescent="0.2">
      <c r="A16" t="s">
        <v>35</v>
      </c>
      <c r="B16">
        <v>80556</v>
      </c>
      <c r="C16">
        <v>23105</v>
      </c>
      <c r="D16">
        <v>4917</v>
      </c>
      <c r="E16">
        <v>2202</v>
      </c>
      <c r="F16">
        <v>523</v>
      </c>
      <c r="G16">
        <v>5582</v>
      </c>
      <c r="H16">
        <v>116885</v>
      </c>
    </row>
    <row r="17" spans="1:8" x14ac:dyDescent="0.2">
      <c r="A17" t="s">
        <v>36</v>
      </c>
      <c r="B17">
        <v>95220</v>
      </c>
      <c r="C17">
        <v>22000</v>
      </c>
      <c r="D17">
        <v>4676</v>
      </c>
      <c r="E17">
        <v>2465</v>
      </c>
      <c r="F17">
        <v>601</v>
      </c>
      <c r="G17">
        <v>5939</v>
      </c>
      <c r="H17">
        <v>130901</v>
      </c>
    </row>
    <row r="18" spans="1:8" x14ac:dyDescent="0.2">
      <c r="A18" t="s">
        <v>37</v>
      </c>
      <c r="B18">
        <v>68351</v>
      </c>
      <c r="C18">
        <v>17438</v>
      </c>
      <c r="D18">
        <v>3216</v>
      </c>
      <c r="E18">
        <v>1669</v>
      </c>
      <c r="F18">
        <v>442</v>
      </c>
      <c r="G18">
        <v>5176</v>
      </c>
      <c r="H18">
        <v>96292</v>
      </c>
    </row>
    <row r="19" spans="1:8" x14ac:dyDescent="0.2">
      <c r="A19" t="s">
        <v>38</v>
      </c>
      <c r="B19">
        <v>73349</v>
      </c>
      <c r="C19">
        <v>20966</v>
      </c>
      <c r="D19">
        <v>4285</v>
      </c>
      <c r="E19">
        <v>1959</v>
      </c>
      <c r="F19">
        <v>359</v>
      </c>
      <c r="G19">
        <v>6910</v>
      </c>
      <c r="H19">
        <v>107828</v>
      </c>
    </row>
    <row r="20" spans="1:8" x14ac:dyDescent="0.2">
      <c r="A20" t="s">
        <v>39</v>
      </c>
      <c r="B20">
        <v>61103</v>
      </c>
      <c r="C20">
        <v>15550</v>
      </c>
      <c r="D20">
        <v>3947</v>
      </c>
      <c r="E20">
        <v>1944</v>
      </c>
      <c r="F20">
        <v>251</v>
      </c>
      <c r="G20">
        <v>6608</v>
      </c>
      <c r="H20">
        <v>89403</v>
      </c>
    </row>
    <row r="21" spans="1:8" x14ac:dyDescent="0.2">
      <c r="A21" t="s">
        <v>40</v>
      </c>
      <c r="B21">
        <v>69444</v>
      </c>
      <c r="C21">
        <v>18486</v>
      </c>
      <c r="D21">
        <v>3677</v>
      </c>
      <c r="E21">
        <v>1752</v>
      </c>
      <c r="F21">
        <v>261</v>
      </c>
      <c r="G21">
        <v>5772</v>
      </c>
      <c r="H21">
        <v>99392</v>
      </c>
    </row>
    <row r="22" spans="1:8" x14ac:dyDescent="0.2">
      <c r="A22" t="s">
        <v>41</v>
      </c>
      <c r="B22">
        <v>70144</v>
      </c>
      <c r="C22">
        <v>20442</v>
      </c>
      <c r="D22">
        <v>3040</v>
      </c>
      <c r="E22">
        <v>1420</v>
      </c>
      <c r="F22">
        <v>300</v>
      </c>
      <c r="G22">
        <v>6826</v>
      </c>
      <c r="H22">
        <v>102172</v>
      </c>
    </row>
    <row r="23" spans="1:8" x14ac:dyDescent="0.2">
      <c r="A23" t="s">
        <v>42</v>
      </c>
      <c r="B23">
        <v>72786</v>
      </c>
      <c r="C23">
        <v>18993</v>
      </c>
      <c r="D23">
        <v>3347</v>
      </c>
      <c r="E23">
        <v>1544</v>
      </c>
      <c r="F23">
        <v>350</v>
      </c>
      <c r="G23">
        <v>5600</v>
      </c>
      <c r="H23">
        <v>102620</v>
      </c>
    </row>
    <row r="24" spans="1:8" x14ac:dyDescent="0.2">
      <c r="A24" t="s">
        <v>43</v>
      </c>
      <c r="B24">
        <v>67521</v>
      </c>
      <c r="C24">
        <v>22227</v>
      </c>
      <c r="D24">
        <v>3660</v>
      </c>
      <c r="E24">
        <v>1580</v>
      </c>
      <c r="F24">
        <v>331</v>
      </c>
      <c r="G24">
        <v>7672</v>
      </c>
      <c r="H24">
        <v>102991</v>
      </c>
    </row>
    <row r="25" spans="1:8" x14ac:dyDescent="0.2">
      <c r="A25" t="s">
        <v>44</v>
      </c>
      <c r="B25">
        <v>63568</v>
      </c>
      <c r="C25">
        <v>24803</v>
      </c>
      <c r="D25">
        <v>3127</v>
      </c>
      <c r="E25">
        <v>1823</v>
      </c>
      <c r="F25">
        <v>328</v>
      </c>
      <c r="G25">
        <v>6695</v>
      </c>
      <c r="H25">
        <v>100344</v>
      </c>
    </row>
    <row r="26" spans="1:8" x14ac:dyDescent="0.2">
      <c r="A26" t="s">
        <v>45</v>
      </c>
      <c r="B26">
        <v>76226</v>
      </c>
      <c r="C26">
        <v>24236</v>
      </c>
      <c r="D26">
        <v>3100</v>
      </c>
      <c r="E26">
        <v>2010</v>
      </c>
      <c r="F26">
        <v>413</v>
      </c>
      <c r="G26">
        <v>5276</v>
      </c>
      <c r="H26">
        <v>111261</v>
      </c>
    </row>
    <row r="27" spans="1:8" x14ac:dyDescent="0.2">
      <c r="A27" t="s">
        <v>46</v>
      </c>
      <c r="B27">
        <v>62470</v>
      </c>
      <c r="C27">
        <v>25180</v>
      </c>
      <c r="D27">
        <v>3076</v>
      </c>
      <c r="E27">
        <v>2059</v>
      </c>
      <c r="F27">
        <v>349</v>
      </c>
      <c r="G27">
        <v>4678</v>
      </c>
      <c r="H27">
        <v>97812</v>
      </c>
    </row>
    <row r="28" spans="1:8" x14ac:dyDescent="0.2">
      <c r="A28" t="s">
        <v>47</v>
      </c>
      <c r="B28">
        <v>66777</v>
      </c>
      <c r="C28">
        <v>20945</v>
      </c>
      <c r="D28">
        <v>2865</v>
      </c>
      <c r="E28">
        <v>2095</v>
      </c>
      <c r="F28">
        <v>297</v>
      </c>
      <c r="G28">
        <v>4651</v>
      </c>
      <c r="H28">
        <v>97630</v>
      </c>
    </row>
    <row r="29" spans="1:8" x14ac:dyDescent="0.2">
      <c r="A29" t="s">
        <v>48</v>
      </c>
      <c r="B29">
        <v>68141</v>
      </c>
      <c r="C29">
        <v>17064</v>
      </c>
      <c r="D29">
        <v>3350</v>
      </c>
      <c r="E29">
        <v>2088</v>
      </c>
      <c r="F29">
        <v>366</v>
      </c>
      <c r="G29">
        <v>4737</v>
      </c>
      <c r="H29">
        <v>95746</v>
      </c>
    </row>
    <row r="30" spans="1:8" x14ac:dyDescent="0.2">
      <c r="A30" t="s">
        <v>49</v>
      </c>
      <c r="B30">
        <v>56913</v>
      </c>
      <c r="C30">
        <v>18867</v>
      </c>
      <c r="D30">
        <v>2798</v>
      </c>
      <c r="E30">
        <v>1366</v>
      </c>
      <c r="F30">
        <v>357</v>
      </c>
      <c r="G30">
        <v>2868</v>
      </c>
      <c r="H30">
        <v>83169</v>
      </c>
    </row>
    <row r="31" spans="1:8" x14ac:dyDescent="0.2">
      <c r="A31" t="s">
        <v>50</v>
      </c>
      <c r="B31">
        <v>69757</v>
      </c>
      <c r="C31">
        <v>22611</v>
      </c>
      <c r="D31">
        <v>2967</v>
      </c>
      <c r="E31">
        <v>1827</v>
      </c>
      <c r="F31">
        <v>338</v>
      </c>
      <c r="G31">
        <v>6715</v>
      </c>
      <c r="H31">
        <v>104215</v>
      </c>
    </row>
    <row r="32" spans="1:8" x14ac:dyDescent="0.2">
      <c r="A32" t="s">
        <v>51</v>
      </c>
      <c r="B32">
        <v>57977</v>
      </c>
      <c r="C32">
        <v>23384</v>
      </c>
      <c r="D32">
        <v>3067</v>
      </c>
      <c r="E32">
        <v>1981</v>
      </c>
      <c r="F32">
        <v>392</v>
      </c>
      <c r="G32">
        <v>4672</v>
      </c>
      <c r="H32">
        <v>91473</v>
      </c>
    </row>
    <row r="33" spans="1:8" x14ac:dyDescent="0.2">
      <c r="A33" t="s">
        <v>52</v>
      </c>
      <c r="B33">
        <v>60975</v>
      </c>
      <c r="C33">
        <v>25812</v>
      </c>
      <c r="D33">
        <v>2036</v>
      </c>
      <c r="E33">
        <v>1199</v>
      </c>
      <c r="F33">
        <v>400</v>
      </c>
      <c r="G33">
        <v>2910</v>
      </c>
      <c r="H33">
        <v>93332</v>
      </c>
    </row>
    <row r="34" spans="1:8" x14ac:dyDescent="0.2">
      <c r="A34" t="s">
        <v>53</v>
      </c>
      <c r="B34">
        <v>42634</v>
      </c>
      <c r="C34">
        <v>18013</v>
      </c>
      <c r="D34">
        <v>1059</v>
      </c>
      <c r="E34">
        <v>642</v>
      </c>
      <c r="F34">
        <v>313</v>
      </c>
      <c r="G34">
        <v>2438</v>
      </c>
      <c r="H34">
        <v>65099</v>
      </c>
    </row>
    <row r="35" spans="1:8" x14ac:dyDescent="0.2">
      <c r="A35" s="18" t="s">
        <v>54</v>
      </c>
      <c r="B35" s="18">
        <v>17643</v>
      </c>
      <c r="C35" s="18">
        <v>5355</v>
      </c>
      <c r="D35" s="18">
        <v>800</v>
      </c>
      <c r="E35" s="18">
        <v>323</v>
      </c>
      <c r="F35" s="18">
        <v>46</v>
      </c>
      <c r="G35" s="18">
        <v>1571</v>
      </c>
      <c r="H35" s="18">
        <v>25738</v>
      </c>
    </row>
    <row r="36" spans="1:8" x14ac:dyDescent="0.2">
      <c r="A36" s="37" t="s">
        <v>55</v>
      </c>
      <c r="B36" s="37"/>
      <c r="C36" s="37"/>
      <c r="D36" s="37"/>
      <c r="E36" s="37"/>
      <c r="F36" s="37"/>
      <c r="G36" s="37"/>
      <c r="H36" s="37"/>
    </row>
    <row r="37" spans="1:8" ht="22.5" customHeight="1" x14ac:dyDescent="0.2">
      <c r="A37" s="37" t="s">
        <v>56</v>
      </c>
      <c r="B37" s="37"/>
      <c r="C37" s="37"/>
      <c r="D37" s="37"/>
      <c r="E37" s="37"/>
      <c r="F37" s="37"/>
      <c r="G37" s="37"/>
      <c r="H37" s="37"/>
    </row>
    <row r="38" spans="1:8" x14ac:dyDescent="0.2">
      <c r="A38" s="37" t="s">
        <v>57</v>
      </c>
      <c r="B38" s="37"/>
      <c r="C38" s="37"/>
      <c r="D38" s="37"/>
      <c r="E38" s="37"/>
      <c r="F38" s="37"/>
      <c r="G38" s="37"/>
      <c r="H38" s="37"/>
    </row>
  </sheetData>
  <sheetProtection sheet="1"/>
  <mergeCells count="4">
    <mergeCell ref="B1:E1"/>
    <mergeCell ref="A36:H36"/>
    <mergeCell ref="A37:H37"/>
    <mergeCell ref="A38:H38"/>
  </mergeCells>
  <hyperlinks>
    <hyperlink ref="A7" r:id="rId1" xr:uid="{00000000-0004-0000-0400-000000000000}"/>
  </hyperlink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84</v>
      </c>
    </row>
    <row r="6" spans="1:16" ht="15.95" customHeight="1" x14ac:dyDescent="0.2">
      <c r="A6" s="12" t="s">
        <v>24</v>
      </c>
    </row>
    <row r="7" spans="1:16" ht="15" customHeight="1" x14ac:dyDescent="0.2">
      <c r="A7" s="6" t="s">
        <v>22</v>
      </c>
    </row>
    <row r="9" spans="1:16" x14ac:dyDescent="0.2">
      <c r="A9" s="18"/>
      <c r="B9" s="18"/>
      <c r="C9" s="18"/>
      <c r="D9" s="18"/>
      <c r="E9" s="18"/>
    </row>
    <row r="10" spans="1:16" ht="22.5" x14ac:dyDescent="0.2">
      <c r="A10" s="19" t="s">
        <v>26</v>
      </c>
      <c r="B10" s="20" t="s">
        <v>85</v>
      </c>
      <c r="C10" s="20" t="s">
        <v>86</v>
      </c>
      <c r="D10" s="20" t="s">
        <v>87</v>
      </c>
      <c r="E10" s="20" t="s">
        <v>29</v>
      </c>
    </row>
    <row r="11" spans="1:16" x14ac:dyDescent="0.2">
      <c r="A11" t="s">
        <v>30</v>
      </c>
      <c r="B11">
        <v>15672</v>
      </c>
      <c r="C11">
        <v>623</v>
      </c>
      <c r="D11">
        <v>1758</v>
      </c>
      <c r="E11">
        <v>18053</v>
      </c>
    </row>
    <row r="12" spans="1:16" x14ac:dyDescent="0.2">
      <c r="A12" t="s">
        <v>31</v>
      </c>
      <c r="B12">
        <v>13758</v>
      </c>
      <c r="C12">
        <v>653</v>
      </c>
      <c r="D12">
        <v>1666</v>
      </c>
      <c r="E12">
        <v>16077</v>
      </c>
    </row>
    <row r="13" spans="1:16" x14ac:dyDescent="0.2">
      <c r="A13" t="s">
        <v>32</v>
      </c>
      <c r="B13">
        <v>13332</v>
      </c>
      <c r="C13">
        <v>599</v>
      </c>
      <c r="D13">
        <v>1647</v>
      </c>
      <c r="E13">
        <v>15578</v>
      </c>
    </row>
    <row r="14" spans="1:16" x14ac:dyDescent="0.2">
      <c r="A14" t="s">
        <v>33</v>
      </c>
      <c r="B14">
        <v>13203</v>
      </c>
      <c r="C14">
        <v>513</v>
      </c>
      <c r="D14">
        <v>1963</v>
      </c>
      <c r="E14">
        <v>15679</v>
      </c>
    </row>
    <row r="15" spans="1:16" x14ac:dyDescent="0.2">
      <c r="A15" t="s">
        <v>34</v>
      </c>
      <c r="B15">
        <v>19994</v>
      </c>
      <c r="C15">
        <v>520</v>
      </c>
      <c r="D15">
        <v>1550</v>
      </c>
      <c r="E15">
        <v>22064</v>
      </c>
    </row>
    <row r="16" spans="1:16" x14ac:dyDescent="0.2">
      <c r="A16" t="s">
        <v>35</v>
      </c>
      <c r="B16">
        <v>14660</v>
      </c>
      <c r="C16">
        <v>169</v>
      </c>
      <c r="D16">
        <v>1707</v>
      </c>
      <c r="E16">
        <v>16536</v>
      </c>
    </row>
    <row r="17" spans="1:5" x14ac:dyDescent="0.2">
      <c r="A17" t="s">
        <v>36</v>
      </c>
      <c r="B17">
        <v>5009</v>
      </c>
      <c r="C17">
        <v>220</v>
      </c>
      <c r="D17">
        <v>1479</v>
      </c>
      <c r="E17">
        <v>6708</v>
      </c>
    </row>
    <row r="18" spans="1:5" x14ac:dyDescent="0.2">
      <c r="A18" t="s">
        <v>37</v>
      </c>
      <c r="B18">
        <v>2335</v>
      </c>
      <c r="C18">
        <v>118</v>
      </c>
      <c r="D18">
        <v>1101</v>
      </c>
      <c r="E18">
        <v>3554</v>
      </c>
    </row>
    <row r="19" spans="1:5" x14ac:dyDescent="0.2">
      <c r="A19" t="s">
        <v>38</v>
      </c>
      <c r="B19">
        <v>2536</v>
      </c>
      <c r="C19">
        <v>60</v>
      </c>
      <c r="D19">
        <v>1334</v>
      </c>
      <c r="E19">
        <v>3930</v>
      </c>
    </row>
    <row r="20" spans="1:5" x14ac:dyDescent="0.2">
      <c r="A20" t="s">
        <v>39</v>
      </c>
      <c r="B20">
        <v>1887</v>
      </c>
      <c r="C20">
        <v>41</v>
      </c>
      <c r="D20">
        <v>1191</v>
      </c>
      <c r="E20">
        <v>3119</v>
      </c>
    </row>
    <row r="21" spans="1:5" x14ac:dyDescent="0.2">
      <c r="A21" t="s">
        <v>40</v>
      </c>
      <c r="B21">
        <v>833</v>
      </c>
      <c r="C21">
        <v>38</v>
      </c>
      <c r="D21">
        <v>1103</v>
      </c>
      <c r="E21">
        <v>1974</v>
      </c>
    </row>
    <row r="22" spans="1:5" x14ac:dyDescent="0.2">
      <c r="A22" t="s">
        <v>41</v>
      </c>
      <c r="B22">
        <v>1625</v>
      </c>
      <c r="C22">
        <v>50</v>
      </c>
      <c r="D22">
        <v>804</v>
      </c>
      <c r="E22">
        <v>2479</v>
      </c>
    </row>
    <row r="23" spans="1:5" x14ac:dyDescent="0.2">
      <c r="A23" t="s">
        <v>42</v>
      </c>
      <c r="B23">
        <v>1512</v>
      </c>
      <c r="C23">
        <v>18</v>
      </c>
      <c r="D23">
        <v>1409</v>
      </c>
      <c r="E23">
        <v>2939</v>
      </c>
    </row>
    <row r="24" spans="1:5" x14ac:dyDescent="0.2">
      <c r="A24" t="s">
        <v>43</v>
      </c>
      <c r="B24">
        <v>1666</v>
      </c>
      <c r="C24">
        <v>11</v>
      </c>
      <c r="D24">
        <v>1737</v>
      </c>
      <c r="E24">
        <v>3414</v>
      </c>
    </row>
    <row r="25" spans="1:5" x14ac:dyDescent="0.2">
      <c r="A25" t="s">
        <v>44</v>
      </c>
      <c r="B25">
        <v>1351</v>
      </c>
      <c r="C25">
        <v>61</v>
      </c>
      <c r="D25">
        <v>1175</v>
      </c>
      <c r="E25">
        <v>2587</v>
      </c>
    </row>
    <row r="26" spans="1:5" x14ac:dyDescent="0.2">
      <c r="A26" t="s">
        <v>45</v>
      </c>
      <c r="B26">
        <v>1923</v>
      </c>
      <c r="C26">
        <v>26</v>
      </c>
      <c r="D26">
        <v>1100</v>
      </c>
      <c r="E26">
        <v>3049</v>
      </c>
    </row>
    <row r="27" spans="1:5" x14ac:dyDescent="0.2">
      <c r="A27" t="s">
        <v>46</v>
      </c>
      <c r="B27">
        <v>811</v>
      </c>
      <c r="C27">
        <v>17</v>
      </c>
      <c r="D27">
        <v>854</v>
      </c>
      <c r="E27">
        <v>1682</v>
      </c>
    </row>
    <row r="28" spans="1:5" x14ac:dyDescent="0.2">
      <c r="A28" t="s">
        <v>47</v>
      </c>
      <c r="B28">
        <v>155</v>
      </c>
      <c r="C28">
        <v>15</v>
      </c>
      <c r="D28">
        <v>1139</v>
      </c>
      <c r="E28">
        <v>1309</v>
      </c>
    </row>
    <row r="29" spans="1:5" x14ac:dyDescent="0.2">
      <c r="A29" t="s">
        <v>48</v>
      </c>
      <c r="B29">
        <v>247</v>
      </c>
      <c r="C29">
        <v>27</v>
      </c>
      <c r="D29">
        <v>1098</v>
      </c>
      <c r="E29">
        <v>1372</v>
      </c>
    </row>
    <row r="30" spans="1:5" x14ac:dyDescent="0.2">
      <c r="A30" t="s">
        <v>49</v>
      </c>
      <c r="B30">
        <v>215</v>
      </c>
      <c r="C30">
        <v>13</v>
      </c>
      <c r="D30">
        <v>768</v>
      </c>
      <c r="E30">
        <v>996</v>
      </c>
    </row>
    <row r="31" spans="1:5" x14ac:dyDescent="0.2">
      <c r="A31" t="s">
        <v>50</v>
      </c>
      <c r="B31">
        <v>52</v>
      </c>
      <c r="C31">
        <v>12</v>
      </c>
      <c r="D31">
        <v>768</v>
      </c>
      <c r="E31">
        <v>832</v>
      </c>
    </row>
    <row r="32" spans="1:5" x14ac:dyDescent="0.2">
      <c r="A32" t="s">
        <v>51</v>
      </c>
      <c r="B32">
        <v>36</v>
      </c>
      <c r="C32">
        <v>23</v>
      </c>
      <c r="D32">
        <v>727</v>
      </c>
      <c r="E32">
        <v>786</v>
      </c>
    </row>
    <row r="33" spans="1:5" x14ac:dyDescent="0.2">
      <c r="A33" t="s">
        <v>52</v>
      </c>
      <c r="B33">
        <v>11</v>
      </c>
      <c r="C33">
        <v>4</v>
      </c>
      <c r="D33">
        <v>490</v>
      </c>
      <c r="E33">
        <v>505</v>
      </c>
    </row>
    <row r="34" spans="1:5" x14ac:dyDescent="0.2">
      <c r="A34" t="s">
        <v>53</v>
      </c>
      <c r="B34">
        <v>61</v>
      </c>
      <c r="C34">
        <v>4</v>
      </c>
      <c r="D34">
        <v>152</v>
      </c>
      <c r="E34">
        <v>217</v>
      </c>
    </row>
    <row r="35" spans="1:5" x14ac:dyDescent="0.2">
      <c r="A35" s="18" t="s">
        <v>54</v>
      </c>
      <c r="B35" s="18">
        <v>0</v>
      </c>
      <c r="C35" s="18">
        <v>0</v>
      </c>
      <c r="D35" s="18">
        <v>68</v>
      </c>
      <c r="E35" s="18">
        <v>68</v>
      </c>
    </row>
    <row r="36" spans="1:5" ht="33.75" customHeight="1" x14ac:dyDescent="0.2">
      <c r="A36" s="37" t="s">
        <v>56</v>
      </c>
      <c r="B36" s="37"/>
      <c r="C36" s="37"/>
      <c r="D36" s="37"/>
      <c r="E36" s="37"/>
    </row>
    <row r="37" spans="1:5" x14ac:dyDescent="0.2">
      <c r="A37" s="37" t="s">
        <v>57</v>
      </c>
      <c r="B37" s="37"/>
      <c r="C37" s="37"/>
      <c r="D37" s="37"/>
      <c r="E37" s="37"/>
    </row>
  </sheetData>
  <sheetProtection sheet="1"/>
  <mergeCells count="3">
    <mergeCell ref="B1:E1"/>
    <mergeCell ref="A36:E36"/>
    <mergeCell ref="A37:E37"/>
  </mergeCells>
  <hyperlinks>
    <hyperlink ref="A7" r:id="rId1" xr:uid="{00000000-0004-0000-0500-000000000000}"/>
  </hyperlinks>
  <pageMargins left="0.7" right="0.7" top="0.75" bottom="0.75" header="0.3" footer="0.3"/>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89</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95</v>
      </c>
      <c r="C11">
        <v>14986</v>
      </c>
      <c r="D11">
        <v>13853</v>
      </c>
      <c r="E11">
        <v>9504</v>
      </c>
      <c r="F11">
        <v>129931</v>
      </c>
      <c r="G11">
        <v>140345</v>
      </c>
    </row>
    <row r="12" spans="1:16" x14ac:dyDescent="0.2">
      <c r="A12" t="s">
        <v>96</v>
      </c>
      <c r="B12" t="s">
        <v>97</v>
      </c>
      <c r="C12">
        <v>6063</v>
      </c>
      <c r="D12">
        <v>7306</v>
      </c>
      <c r="E12">
        <v>5084</v>
      </c>
      <c r="F12">
        <v>70943</v>
      </c>
      <c r="G12">
        <v>75613</v>
      </c>
    </row>
    <row r="13" spans="1:16" x14ac:dyDescent="0.2">
      <c r="A13" t="s">
        <v>98</v>
      </c>
      <c r="B13" t="s">
        <v>99</v>
      </c>
      <c r="C13">
        <v>6038</v>
      </c>
      <c r="D13">
        <v>9603</v>
      </c>
      <c r="E13">
        <v>9558</v>
      </c>
      <c r="F13">
        <v>81116</v>
      </c>
      <c r="G13">
        <v>88245</v>
      </c>
    </row>
    <row r="14" spans="1:16" x14ac:dyDescent="0.2">
      <c r="A14" t="s">
        <v>100</v>
      </c>
      <c r="B14" t="s">
        <v>101</v>
      </c>
      <c r="C14">
        <v>5640</v>
      </c>
      <c r="D14">
        <v>3982</v>
      </c>
      <c r="E14">
        <v>2264</v>
      </c>
      <c r="F14">
        <v>38204</v>
      </c>
      <c r="G14">
        <v>40553</v>
      </c>
    </row>
    <row r="15" spans="1:16" x14ac:dyDescent="0.2">
      <c r="A15" t="s">
        <v>102</v>
      </c>
      <c r="B15" t="s">
        <v>103</v>
      </c>
      <c r="C15">
        <v>5214</v>
      </c>
      <c r="D15">
        <v>4457</v>
      </c>
      <c r="E15">
        <v>4250</v>
      </c>
      <c r="F15">
        <v>45264</v>
      </c>
      <c r="G15">
        <v>48737</v>
      </c>
    </row>
    <row r="16" spans="1:16" x14ac:dyDescent="0.2">
      <c r="A16" t="s">
        <v>104</v>
      </c>
      <c r="B16" t="s">
        <v>105</v>
      </c>
      <c r="C16">
        <v>4864</v>
      </c>
      <c r="D16">
        <v>5242</v>
      </c>
      <c r="E16">
        <v>6763</v>
      </c>
      <c r="F16">
        <v>58170</v>
      </c>
      <c r="G16">
        <v>64501</v>
      </c>
    </row>
    <row r="17" spans="1:7" x14ac:dyDescent="0.2">
      <c r="A17" t="s">
        <v>106</v>
      </c>
      <c r="B17" t="s">
        <v>107</v>
      </c>
      <c r="C17">
        <v>4458</v>
      </c>
      <c r="D17">
        <v>4959</v>
      </c>
      <c r="E17">
        <v>4828</v>
      </c>
      <c r="F17">
        <v>69247</v>
      </c>
      <c r="G17">
        <v>76192</v>
      </c>
    </row>
    <row r="18" spans="1:7" x14ac:dyDescent="0.2">
      <c r="A18" t="s">
        <v>108</v>
      </c>
      <c r="B18" t="s">
        <v>109</v>
      </c>
      <c r="C18">
        <v>3721</v>
      </c>
      <c r="D18">
        <v>4278</v>
      </c>
      <c r="E18">
        <v>4232</v>
      </c>
      <c r="F18">
        <v>44095</v>
      </c>
      <c r="G18">
        <v>48530</v>
      </c>
    </row>
    <row r="19" spans="1:7" x14ac:dyDescent="0.2">
      <c r="A19" t="s">
        <v>110</v>
      </c>
      <c r="B19" t="s">
        <v>111</v>
      </c>
      <c r="C19">
        <v>3350</v>
      </c>
      <c r="D19">
        <v>3516</v>
      </c>
      <c r="E19">
        <v>2255</v>
      </c>
      <c r="F19">
        <v>44087</v>
      </c>
      <c r="G19">
        <v>49538</v>
      </c>
    </row>
    <row r="20" spans="1:7" x14ac:dyDescent="0.2">
      <c r="A20" t="s">
        <v>112</v>
      </c>
      <c r="B20" t="s">
        <v>113</v>
      </c>
      <c r="C20">
        <v>2920</v>
      </c>
      <c r="D20">
        <v>3006</v>
      </c>
      <c r="E20">
        <v>1345</v>
      </c>
      <c r="F20">
        <v>26667</v>
      </c>
      <c r="G20">
        <v>27566</v>
      </c>
    </row>
    <row r="21" spans="1:7" x14ac:dyDescent="0.2">
      <c r="A21" t="s">
        <v>114</v>
      </c>
      <c r="B21" t="s">
        <v>115</v>
      </c>
      <c r="C21">
        <v>2753</v>
      </c>
      <c r="D21">
        <v>1262</v>
      </c>
      <c r="E21">
        <v>2422</v>
      </c>
      <c r="F21">
        <v>23075</v>
      </c>
      <c r="G21">
        <v>24386</v>
      </c>
    </row>
    <row r="22" spans="1:7" x14ac:dyDescent="0.2">
      <c r="A22" t="s">
        <v>116</v>
      </c>
      <c r="B22" t="s">
        <v>117</v>
      </c>
      <c r="C22">
        <v>2683</v>
      </c>
      <c r="D22">
        <v>1499</v>
      </c>
      <c r="E22">
        <v>3196</v>
      </c>
      <c r="F22">
        <v>22294</v>
      </c>
      <c r="G22">
        <v>24390</v>
      </c>
    </row>
    <row r="23" spans="1:7" x14ac:dyDescent="0.2">
      <c r="A23" t="s">
        <v>118</v>
      </c>
      <c r="B23" t="s">
        <v>119</v>
      </c>
      <c r="C23">
        <v>2507</v>
      </c>
      <c r="D23">
        <v>1860</v>
      </c>
      <c r="E23">
        <v>806</v>
      </c>
      <c r="F23">
        <v>14582</v>
      </c>
      <c r="G23">
        <v>15721</v>
      </c>
    </row>
    <row r="24" spans="1:7" x14ac:dyDescent="0.2">
      <c r="A24" t="s">
        <v>120</v>
      </c>
      <c r="B24" t="s">
        <v>121</v>
      </c>
      <c r="C24">
        <v>2264</v>
      </c>
      <c r="D24">
        <v>1249</v>
      </c>
      <c r="E24">
        <v>1407</v>
      </c>
      <c r="F24">
        <v>20106</v>
      </c>
      <c r="G24">
        <v>21173</v>
      </c>
    </row>
    <row r="25" spans="1:7" x14ac:dyDescent="0.2">
      <c r="A25" t="s">
        <v>122</v>
      </c>
      <c r="B25" t="s">
        <v>123</v>
      </c>
      <c r="C25">
        <v>1541</v>
      </c>
      <c r="D25">
        <v>1181</v>
      </c>
      <c r="E25">
        <v>1418</v>
      </c>
      <c r="F25">
        <v>13668</v>
      </c>
      <c r="G25">
        <v>14881</v>
      </c>
    </row>
    <row r="26" spans="1:7" x14ac:dyDescent="0.2">
      <c r="A26" t="s">
        <v>124</v>
      </c>
      <c r="B26" t="s">
        <v>125</v>
      </c>
      <c r="C26">
        <v>1499</v>
      </c>
      <c r="D26">
        <v>905</v>
      </c>
      <c r="E26">
        <v>1931</v>
      </c>
      <c r="F26">
        <v>16181</v>
      </c>
      <c r="G26">
        <v>17992</v>
      </c>
    </row>
    <row r="27" spans="1:7" x14ac:dyDescent="0.2">
      <c r="A27" t="s">
        <v>126</v>
      </c>
      <c r="B27" t="s">
        <v>127</v>
      </c>
      <c r="C27">
        <v>1484</v>
      </c>
      <c r="D27">
        <v>3086</v>
      </c>
      <c r="E27">
        <v>3882</v>
      </c>
      <c r="F27">
        <v>35449</v>
      </c>
      <c r="G27">
        <v>37280</v>
      </c>
    </row>
    <row r="28" spans="1:7" x14ac:dyDescent="0.2">
      <c r="A28" t="s">
        <v>128</v>
      </c>
      <c r="B28" t="s">
        <v>129</v>
      </c>
      <c r="C28">
        <v>1392</v>
      </c>
      <c r="D28">
        <v>749</v>
      </c>
      <c r="E28">
        <v>0</v>
      </c>
      <c r="F28">
        <v>8363</v>
      </c>
      <c r="G28">
        <v>8364</v>
      </c>
    </row>
    <row r="29" spans="1:7" x14ac:dyDescent="0.2">
      <c r="A29" t="s">
        <v>130</v>
      </c>
      <c r="B29" t="s">
        <v>131</v>
      </c>
      <c r="C29">
        <v>1002</v>
      </c>
      <c r="D29">
        <v>1095</v>
      </c>
      <c r="E29">
        <v>800</v>
      </c>
      <c r="F29">
        <v>16420</v>
      </c>
      <c r="G29">
        <v>16420</v>
      </c>
    </row>
    <row r="30" spans="1:7" x14ac:dyDescent="0.2">
      <c r="A30" t="s">
        <v>132</v>
      </c>
      <c r="B30" t="s">
        <v>133</v>
      </c>
      <c r="C30">
        <v>985</v>
      </c>
      <c r="D30">
        <v>2771</v>
      </c>
      <c r="E30">
        <v>1789</v>
      </c>
      <c r="F30">
        <v>17514</v>
      </c>
      <c r="G30">
        <v>19358</v>
      </c>
    </row>
    <row r="31" spans="1:7" x14ac:dyDescent="0.2">
      <c r="A31" t="s">
        <v>134</v>
      </c>
      <c r="B31" t="s">
        <v>135</v>
      </c>
      <c r="C31">
        <v>919</v>
      </c>
      <c r="D31">
        <v>817</v>
      </c>
      <c r="E31">
        <v>134</v>
      </c>
      <c r="F31">
        <v>8982</v>
      </c>
      <c r="G31">
        <v>9220</v>
      </c>
    </row>
    <row r="32" spans="1:7" x14ac:dyDescent="0.2">
      <c r="A32" t="s">
        <v>136</v>
      </c>
      <c r="B32" t="s">
        <v>137</v>
      </c>
      <c r="C32">
        <v>908</v>
      </c>
      <c r="D32">
        <v>937</v>
      </c>
      <c r="E32">
        <v>595</v>
      </c>
      <c r="F32">
        <v>15978</v>
      </c>
      <c r="G32">
        <v>16598</v>
      </c>
    </row>
    <row r="33" spans="1:7" x14ac:dyDescent="0.2">
      <c r="A33" t="s">
        <v>138</v>
      </c>
      <c r="B33" t="s">
        <v>139</v>
      </c>
      <c r="C33">
        <v>830</v>
      </c>
      <c r="D33">
        <v>538</v>
      </c>
      <c r="E33">
        <v>1041</v>
      </c>
      <c r="F33">
        <v>11104</v>
      </c>
      <c r="G33">
        <v>12321</v>
      </c>
    </row>
    <row r="34" spans="1:7" x14ac:dyDescent="0.2">
      <c r="A34" t="s">
        <v>140</v>
      </c>
      <c r="B34" t="s">
        <v>141</v>
      </c>
      <c r="C34">
        <v>451</v>
      </c>
      <c r="D34">
        <v>379</v>
      </c>
      <c r="E34">
        <v>324</v>
      </c>
      <c r="F34">
        <v>3595</v>
      </c>
      <c r="G34">
        <v>3800</v>
      </c>
    </row>
    <row r="35" spans="1:7" x14ac:dyDescent="0.2">
      <c r="A35" t="s">
        <v>142</v>
      </c>
      <c r="B35" t="s">
        <v>143</v>
      </c>
      <c r="C35">
        <v>433</v>
      </c>
      <c r="D35">
        <v>1513</v>
      </c>
      <c r="E35">
        <v>0</v>
      </c>
      <c r="F35">
        <v>2336</v>
      </c>
      <c r="G35">
        <v>2350</v>
      </c>
    </row>
    <row r="36" spans="1:7" x14ac:dyDescent="0.2">
      <c r="A36" t="s">
        <v>144</v>
      </c>
      <c r="B36" t="s">
        <v>145</v>
      </c>
      <c r="C36">
        <v>420</v>
      </c>
      <c r="D36">
        <v>916</v>
      </c>
      <c r="E36">
        <v>797</v>
      </c>
      <c r="F36">
        <v>7847</v>
      </c>
      <c r="G36">
        <v>8714</v>
      </c>
    </row>
    <row r="37" spans="1:7" x14ac:dyDescent="0.2">
      <c r="A37" t="s">
        <v>146</v>
      </c>
      <c r="B37" t="s">
        <v>147</v>
      </c>
      <c r="C37">
        <v>398</v>
      </c>
      <c r="D37">
        <v>624</v>
      </c>
      <c r="E37">
        <v>367</v>
      </c>
      <c r="F37">
        <v>6063</v>
      </c>
      <c r="G37">
        <v>6448</v>
      </c>
    </row>
    <row r="38" spans="1:7" x14ac:dyDescent="0.2">
      <c r="A38" t="s">
        <v>148</v>
      </c>
      <c r="B38" t="s">
        <v>149</v>
      </c>
      <c r="C38">
        <v>348</v>
      </c>
      <c r="D38">
        <v>450</v>
      </c>
      <c r="E38">
        <v>0</v>
      </c>
      <c r="F38">
        <v>2406</v>
      </c>
      <c r="G38">
        <v>2406</v>
      </c>
    </row>
    <row r="39" spans="1:7" x14ac:dyDescent="0.2">
      <c r="A39" t="s">
        <v>150</v>
      </c>
      <c r="B39" t="s">
        <v>151</v>
      </c>
      <c r="C39">
        <v>316</v>
      </c>
      <c r="D39">
        <v>282</v>
      </c>
      <c r="E39">
        <v>612</v>
      </c>
      <c r="F39">
        <v>4208</v>
      </c>
      <c r="G39">
        <v>4815</v>
      </c>
    </row>
    <row r="40" spans="1:7" x14ac:dyDescent="0.2">
      <c r="A40" t="s">
        <v>152</v>
      </c>
      <c r="B40" t="s">
        <v>153</v>
      </c>
      <c r="C40">
        <v>265</v>
      </c>
      <c r="D40">
        <v>1092</v>
      </c>
      <c r="E40">
        <v>0</v>
      </c>
      <c r="F40">
        <v>3333</v>
      </c>
      <c r="G40">
        <v>3867</v>
      </c>
    </row>
    <row r="41" spans="1:7" x14ac:dyDescent="0.2">
      <c r="A41" t="s">
        <v>154</v>
      </c>
      <c r="B41" t="s">
        <v>155</v>
      </c>
      <c r="C41">
        <v>1459</v>
      </c>
      <c r="D41">
        <v>1895</v>
      </c>
      <c r="E41">
        <v>1638</v>
      </c>
      <c r="F41">
        <v>24729</v>
      </c>
      <c r="G41">
        <v>26268</v>
      </c>
    </row>
    <row r="42" spans="1:7" x14ac:dyDescent="0.2">
      <c r="A42" s="18" t="s">
        <v>29</v>
      </c>
      <c r="B42" s="18" t="s">
        <v>156</v>
      </c>
      <c r="C42" s="18">
        <v>82111</v>
      </c>
      <c r="D42" s="18">
        <v>85302</v>
      </c>
      <c r="E42" s="18">
        <v>73242</v>
      </c>
      <c r="F42" s="18">
        <v>885957</v>
      </c>
      <c r="G42" s="18">
        <v>956592</v>
      </c>
    </row>
    <row r="43" spans="1:7" ht="22.5" customHeight="1" x14ac:dyDescent="0.2">
      <c r="A43" s="37" t="s">
        <v>56</v>
      </c>
      <c r="B43" s="37"/>
      <c r="C43" s="37"/>
      <c r="D43" s="37"/>
      <c r="E43" s="37"/>
      <c r="F43" s="37"/>
      <c r="G43" s="37"/>
    </row>
    <row r="44" spans="1:7" x14ac:dyDescent="0.2">
      <c r="A44" s="37" t="s">
        <v>57</v>
      </c>
      <c r="B44" s="37"/>
      <c r="C44" s="37"/>
      <c r="D44" s="37"/>
      <c r="E44" s="37"/>
      <c r="F44" s="37"/>
      <c r="G44" s="37"/>
    </row>
  </sheetData>
  <sheetProtection sheet="1"/>
  <mergeCells count="3">
    <mergeCell ref="B1:E1"/>
    <mergeCell ref="A43:G43"/>
    <mergeCell ref="A44:G44"/>
  </mergeCells>
  <hyperlinks>
    <hyperlink ref="A7" r:id="rId1" xr:uid="{00000000-0004-0000-0600-000000000000}"/>
  </hyperlinks>
  <pageMargins left="0.7" right="0.7" top="0.75" bottom="0.75" header="0.3" footer="0.3"/>
  <pageSetup paperSize="9"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158</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121</v>
      </c>
      <c r="C11">
        <v>12248</v>
      </c>
      <c r="D11">
        <v>6198</v>
      </c>
      <c r="E11">
        <v>4547</v>
      </c>
      <c r="F11">
        <v>65003</v>
      </c>
      <c r="G11">
        <v>70086</v>
      </c>
    </row>
    <row r="12" spans="1:16" x14ac:dyDescent="0.2">
      <c r="A12" t="s">
        <v>96</v>
      </c>
      <c r="B12" t="s">
        <v>95</v>
      </c>
      <c r="C12">
        <v>8990</v>
      </c>
      <c r="D12">
        <v>9458</v>
      </c>
      <c r="E12">
        <v>7011</v>
      </c>
      <c r="F12">
        <v>95302</v>
      </c>
      <c r="G12">
        <v>101695</v>
      </c>
    </row>
    <row r="13" spans="1:16" x14ac:dyDescent="0.2">
      <c r="A13" t="s">
        <v>98</v>
      </c>
      <c r="B13" t="s">
        <v>123</v>
      </c>
      <c r="C13">
        <v>3785</v>
      </c>
      <c r="D13">
        <v>4843</v>
      </c>
      <c r="E13">
        <v>2217</v>
      </c>
      <c r="F13">
        <v>33326</v>
      </c>
      <c r="G13">
        <v>36175</v>
      </c>
    </row>
    <row r="14" spans="1:16" x14ac:dyDescent="0.2">
      <c r="A14" t="s">
        <v>100</v>
      </c>
      <c r="B14" t="s">
        <v>103</v>
      </c>
      <c r="C14">
        <v>2461</v>
      </c>
      <c r="D14">
        <v>3016</v>
      </c>
      <c r="E14">
        <v>795</v>
      </c>
      <c r="F14">
        <v>19395</v>
      </c>
      <c r="G14">
        <v>20343</v>
      </c>
    </row>
    <row r="15" spans="1:16" x14ac:dyDescent="0.2">
      <c r="A15" t="s">
        <v>102</v>
      </c>
      <c r="B15" t="s">
        <v>99</v>
      </c>
      <c r="C15">
        <v>1927</v>
      </c>
      <c r="D15">
        <v>1948</v>
      </c>
      <c r="E15">
        <v>1710</v>
      </c>
      <c r="F15">
        <v>20506</v>
      </c>
      <c r="G15">
        <v>21863</v>
      </c>
    </row>
    <row r="16" spans="1:16" x14ac:dyDescent="0.2">
      <c r="A16" t="s">
        <v>104</v>
      </c>
      <c r="B16" t="s">
        <v>101</v>
      </c>
      <c r="C16">
        <v>1515</v>
      </c>
      <c r="D16">
        <v>1913</v>
      </c>
      <c r="E16">
        <v>834</v>
      </c>
      <c r="F16">
        <v>13643</v>
      </c>
      <c r="G16">
        <v>14285</v>
      </c>
    </row>
    <row r="17" spans="1:7" x14ac:dyDescent="0.2">
      <c r="A17" t="s">
        <v>106</v>
      </c>
      <c r="B17" t="s">
        <v>127</v>
      </c>
      <c r="C17">
        <v>1059</v>
      </c>
      <c r="D17">
        <v>889</v>
      </c>
      <c r="E17">
        <v>113</v>
      </c>
      <c r="F17">
        <v>8258</v>
      </c>
      <c r="G17">
        <v>8418</v>
      </c>
    </row>
    <row r="18" spans="1:7" x14ac:dyDescent="0.2">
      <c r="A18" t="s">
        <v>108</v>
      </c>
      <c r="B18" t="s">
        <v>151</v>
      </c>
      <c r="C18">
        <v>1020</v>
      </c>
      <c r="D18">
        <v>1210</v>
      </c>
      <c r="E18">
        <v>1278</v>
      </c>
      <c r="F18">
        <v>12114</v>
      </c>
      <c r="G18">
        <v>13404</v>
      </c>
    </row>
    <row r="19" spans="1:7" x14ac:dyDescent="0.2">
      <c r="A19" t="s">
        <v>110</v>
      </c>
      <c r="B19" t="s">
        <v>159</v>
      </c>
      <c r="C19">
        <v>983</v>
      </c>
      <c r="D19">
        <v>648</v>
      </c>
      <c r="E19">
        <v>1485</v>
      </c>
      <c r="F19">
        <v>7701</v>
      </c>
      <c r="G19">
        <v>9003</v>
      </c>
    </row>
    <row r="20" spans="1:7" x14ac:dyDescent="0.2">
      <c r="A20" t="s">
        <v>112</v>
      </c>
      <c r="B20" t="s">
        <v>160</v>
      </c>
      <c r="C20">
        <v>315</v>
      </c>
      <c r="D20">
        <v>356</v>
      </c>
      <c r="E20">
        <v>306</v>
      </c>
      <c r="F20">
        <v>2313</v>
      </c>
      <c r="G20">
        <v>2558</v>
      </c>
    </row>
    <row r="21" spans="1:7" x14ac:dyDescent="0.2">
      <c r="A21" t="s">
        <v>114</v>
      </c>
      <c r="B21" t="s">
        <v>161</v>
      </c>
      <c r="C21">
        <v>280</v>
      </c>
      <c r="D21">
        <v>480</v>
      </c>
      <c r="E21">
        <v>811</v>
      </c>
      <c r="F21">
        <v>5758</v>
      </c>
      <c r="G21">
        <v>6351</v>
      </c>
    </row>
    <row r="22" spans="1:7" x14ac:dyDescent="0.2">
      <c r="A22" t="s">
        <v>116</v>
      </c>
      <c r="B22" t="s">
        <v>153</v>
      </c>
      <c r="C22">
        <v>152</v>
      </c>
      <c r="D22">
        <v>1200</v>
      </c>
      <c r="E22">
        <v>0</v>
      </c>
      <c r="F22">
        <v>3515</v>
      </c>
      <c r="G22">
        <v>4569</v>
      </c>
    </row>
    <row r="23" spans="1:7" x14ac:dyDescent="0.2">
      <c r="A23" t="s">
        <v>118</v>
      </c>
      <c r="B23" t="s">
        <v>97</v>
      </c>
      <c r="C23">
        <v>151</v>
      </c>
      <c r="D23">
        <v>235</v>
      </c>
      <c r="E23">
        <v>168</v>
      </c>
      <c r="F23">
        <v>2381</v>
      </c>
      <c r="G23">
        <v>2648</v>
      </c>
    </row>
    <row r="24" spans="1:7" x14ac:dyDescent="0.2">
      <c r="A24" t="s">
        <v>120</v>
      </c>
      <c r="B24" t="s">
        <v>162</v>
      </c>
      <c r="C24">
        <v>112</v>
      </c>
      <c r="D24">
        <v>426</v>
      </c>
      <c r="E24">
        <v>15</v>
      </c>
      <c r="F24">
        <v>1501</v>
      </c>
      <c r="G24">
        <v>1551</v>
      </c>
    </row>
    <row r="25" spans="1:7" x14ac:dyDescent="0.2">
      <c r="A25" t="s">
        <v>122</v>
      </c>
      <c r="B25" t="s">
        <v>163</v>
      </c>
      <c r="C25">
        <v>98</v>
      </c>
      <c r="D25">
        <v>193</v>
      </c>
      <c r="E25">
        <v>26</v>
      </c>
      <c r="F25">
        <v>1095</v>
      </c>
      <c r="G25">
        <v>1112</v>
      </c>
    </row>
    <row r="26" spans="1:7" x14ac:dyDescent="0.2">
      <c r="A26" t="s">
        <v>124</v>
      </c>
      <c r="B26" t="s">
        <v>164</v>
      </c>
      <c r="C26">
        <v>33</v>
      </c>
      <c r="D26">
        <v>21</v>
      </c>
      <c r="E26">
        <v>0</v>
      </c>
      <c r="F26">
        <v>121</v>
      </c>
      <c r="G26">
        <v>121</v>
      </c>
    </row>
    <row r="27" spans="1:7" x14ac:dyDescent="0.2">
      <c r="A27" t="s">
        <v>126</v>
      </c>
      <c r="B27" t="s">
        <v>125</v>
      </c>
      <c r="C27">
        <v>24</v>
      </c>
      <c r="D27">
        <v>20</v>
      </c>
      <c r="E27">
        <v>0</v>
      </c>
      <c r="F27">
        <v>117</v>
      </c>
      <c r="G27">
        <v>118</v>
      </c>
    </row>
    <row r="28" spans="1:7" x14ac:dyDescent="0.2">
      <c r="A28" t="s">
        <v>128</v>
      </c>
      <c r="B28" t="s">
        <v>165</v>
      </c>
      <c r="C28">
        <v>20</v>
      </c>
      <c r="D28">
        <v>44</v>
      </c>
      <c r="E28">
        <v>170</v>
      </c>
      <c r="F28">
        <v>380</v>
      </c>
      <c r="G28">
        <v>430</v>
      </c>
    </row>
    <row r="29" spans="1:7" x14ac:dyDescent="0.2">
      <c r="A29" t="s">
        <v>130</v>
      </c>
      <c r="B29" t="s">
        <v>115</v>
      </c>
      <c r="C29">
        <v>11</v>
      </c>
      <c r="D29">
        <v>9</v>
      </c>
      <c r="E29">
        <v>93</v>
      </c>
      <c r="F29">
        <v>735</v>
      </c>
      <c r="G29">
        <v>872</v>
      </c>
    </row>
    <row r="30" spans="1:7" x14ac:dyDescent="0.2">
      <c r="A30" t="s">
        <v>132</v>
      </c>
      <c r="B30" t="s">
        <v>135</v>
      </c>
      <c r="C30">
        <v>6</v>
      </c>
      <c r="D30">
        <v>1</v>
      </c>
      <c r="E30">
        <v>0</v>
      </c>
      <c r="F30">
        <v>7</v>
      </c>
      <c r="G30">
        <v>7</v>
      </c>
    </row>
    <row r="31" spans="1:7" x14ac:dyDescent="0.2">
      <c r="A31" t="s">
        <v>134</v>
      </c>
      <c r="B31" t="s">
        <v>155</v>
      </c>
      <c r="C31">
        <v>5</v>
      </c>
      <c r="D31">
        <v>7</v>
      </c>
      <c r="E31">
        <v>0</v>
      </c>
      <c r="F31">
        <v>33</v>
      </c>
      <c r="G31">
        <v>34</v>
      </c>
    </row>
    <row r="32" spans="1:7" x14ac:dyDescent="0.2">
      <c r="A32" s="18" t="s">
        <v>29</v>
      </c>
      <c r="B32" s="18" t="s">
        <v>156</v>
      </c>
      <c r="C32" s="18">
        <v>35195</v>
      </c>
      <c r="D32" s="18">
        <v>33115</v>
      </c>
      <c r="E32" s="18">
        <v>21579</v>
      </c>
      <c r="F32" s="18">
        <v>293204</v>
      </c>
      <c r="G32" s="18">
        <v>315643</v>
      </c>
    </row>
    <row r="33" spans="1:7" ht="22.5" customHeight="1" x14ac:dyDescent="0.2">
      <c r="A33" s="37" t="s">
        <v>56</v>
      </c>
      <c r="B33" s="37"/>
      <c r="C33" s="37"/>
      <c r="D33" s="37"/>
      <c r="E33" s="37"/>
      <c r="F33" s="37"/>
      <c r="G33" s="37"/>
    </row>
    <row r="34" spans="1:7" x14ac:dyDescent="0.2">
      <c r="A34" s="37" t="s">
        <v>57</v>
      </c>
      <c r="B34" s="37"/>
      <c r="C34" s="37"/>
      <c r="D34" s="37"/>
      <c r="E34" s="37"/>
      <c r="F34" s="37"/>
      <c r="G34" s="37"/>
    </row>
  </sheetData>
  <sheetProtection sheet="1"/>
  <mergeCells count="3">
    <mergeCell ref="B1:E1"/>
    <mergeCell ref="A33:G33"/>
    <mergeCell ref="A34:G34"/>
  </mergeCells>
  <hyperlinks>
    <hyperlink ref="A7" r:id="rId1" xr:uid="{00000000-0004-0000-0700-000000000000}"/>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35"/>
      <c r="C1" s="35"/>
      <c r="D1" s="35"/>
      <c r="E1" s="35"/>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167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19" t="s">
        <v>90</v>
      </c>
      <c r="B10" s="19" t="s">
        <v>91</v>
      </c>
      <c r="C10" s="20" t="s">
        <v>30</v>
      </c>
      <c r="D10" s="20" t="s">
        <v>31</v>
      </c>
      <c r="E10" s="20" t="s">
        <v>42</v>
      </c>
      <c r="F10" s="20" t="s">
        <v>92</v>
      </c>
      <c r="G10" s="20" t="s">
        <v>93</v>
      </c>
    </row>
    <row r="11" spans="1:16" x14ac:dyDescent="0.2">
      <c r="A11" t="s">
        <v>94</v>
      </c>
      <c r="B11" t="s">
        <v>95</v>
      </c>
      <c r="C11">
        <v>2284</v>
      </c>
      <c r="D11">
        <v>1367</v>
      </c>
      <c r="E11">
        <v>1215</v>
      </c>
      <c r="F11">
        <v>16757</v>
      </c>
      <c r="G11">
        <v>17758</v>
      </c>
    </row>
    <row r="12" spans="1:16" x14ac:dyDescent="0.2">
      <c r="A12" t="s">
        <v>96</v>
      </c>
      <c r="B12" t="s">
        <v>123</v>
      </c>
      <c r="C12">
        <v>726</v>
      </c>
      <c r="D12">
        <v>810</v>
      </c>
      <c r="E12">
        <v>779</v>
      </c>
      <c r="F12">
        <v>9415</v>
      </c>
      <c r="G12">
        <v>10019</v>
      </c>
    </row>
    <row r="13" spans="1:16" x14ac:dyDescent="0.2">
      <c r="A13" t="s">
        <v>98</v>
      </c>
      <c r="B13" t="s">
        <v>115</v>
      </c>
      <c r="C13">
        <v>429</v>
      </c>
      <c r="D13">
        <v>309</v>
      </c>
      <c r="E13">
        <v>326</v>
      </c>
      <c r="F13">
        <v>4123</v>
      </c>
      <c r="G13">
        <v>4722</v>
      </c>
    </row>
    <row r="14" spans="1:16" x14ac:dyDescent="0.2">
      <c r="A14" t="s">
        <v>100</v>
      </c>
      <c r="B14" t="s">
        <v>151</v>
      </c>
      <c r="C14">
        <v>400</v>
      </c>
      <c r="D14">
        <v>305</v>
      </c>
      <c r="E14">
        <v>248</v>
      </c>
      <c r="F14">
        <v>4343</v>
      </c>
      <c r="G14">
        <v>4704</v>
      </c>
    </row>
    <row r="15" spans="1:16" x14ac:dyDescent="0.2">
      <c r="A15" t="s">
        <v>102</v>
      </c>
      <c r="B15" t="s">
        <v>121</v>
      </c>
      <c r="C15">
        <v>320</v>
      </c>
      <c r="D15">
        <v>230</v>
      </c>
      <c r="E15">
        <v>28</v>
      </c>
      <c r="F15">
        <v>1884</v>
      </c>
      <c r="G15">
        <v>1929</v>
      </c>
    </row>
    <row r="16" spans="1:16" x14ac:dyDescent="0.2">
      <c r="A16" t="s">
        <v>104</v>
      </c>
      <c r="B16" t="s">
        <v>168</v>
      </c>
      <c r="C16">
        <v>317</v>
      </c>
      <c r="D16">
        <v>274</v>
      </c>
      <c r="E16">
        <v>197</v>
      </c>
      <c r="F16">
        <v>2855</v>
      </c>
      <c r="G16">
        <v>3019</v>
      </c>
    </row>
    <row r="17" spans="1:7" x14ac:dyDescent="0.2">
      <c r="A17" t="s">
        <v>106</v>
      </c>
      <c r="B17" t="s">
        <v>169</v>
      </c>
      <c r="C17">
        <v>269</v>
      </c>
      <c r="D17">
        <v>392</v>
      </c>
      <c r="E17">
        <v>290</v>
      </c>
      <c r="F17">
        <v>4308</v>
      </c>
      <c r="G17">
        <v>4484</v>
      </c>
    </row>
    <row r="18" spans="1:7" x14ac:dyDescent="0.2">
      <c r="A18" t="s">
        <v>108</v>
      </c>
      <c r="B18" t="s">
        <v>170</v>
      </c>
      <c r="C18">
        <v>182</v>
      </c>
      <c r="D18">
        <v>280</v>
      </c>
      <c r="E18">
        <v>217</v>
      </c>
      <c r="F18">
        <v>3589</v>
      </c>
      <c r="G18">
        <v>3754</v>
      </c>
    </row>
    <row r="19" spans="1:7" x14ac:dyDescent="0.2">
      <c r="A19" t="s">
        <v>110</v>
      </c>
      <c r="B19" t="s">
        <v>162</v>
      </c>
      <c r="C19">
        <v>136</v>
      </c>
      <c r="D19">
        <v>167</v>
      </c>
      <c r="E19">
        <v>127</v>
      </c>
      <c r="F19">
        <v>1888</v>
      </c>
      <c r="G19">
        <v>2037</v>
      </c>
    </row>
    <row r="20" spans="1:7" x14ac:dyDescent="0.2">
      <c r="A20" t="s">
        <v>112</v>
      </c>
      <c r="B20" t="s">
        <v>171</v>
      </c>
      <c r="C20">
        <v>126</v>
      </c>
      <c r="D20">
        <v>163</v>
      </c>
      <c r="E20">
        <v>350</v>
      </c>
      <c r="F20">
        <v>2003</v>
      </c>
      <c r="G20">
        <v>2125</v>
      </c>
    </row>
    <row r="21" spans="1:7" x14ac:dyDescent="0.2">
      <c r="A21" t="s">
        <v>114</v>
      </c>
      <c r="B21" t="s">
        <v>172</v>
      </c>
      <c r="C21">
        <v>78</v>
      </c>
      <c r="D21">
        <v>105</v>
      </c>
      <c r="E21">
        <v>33</v>
      </c>
      <c r="F21">
        <v>1274</v>
      </c>
      <c r="G21">
        <v>1280</v>
      </c>
    </row>
    <row r="22" spans="1:7" x14ac:dyDescent="0.2">
      <c r="A22" t="s">
        <v>116</v>
      </c>
      <c r="B22" t="s">
        <v>160</v>
      </c>
      <c r="C22">
        <v>70</v>
      </c>
      <c r="D22">
        <v>104</v>
      </c>
      <c r="E22">
        <v>71</v>
      </c>
      <c r="F22">
        <v>1262</v>
      </c>
      <c r="G22">
        <v>1310</v>
      </c>
    </row>
    <row r="23" spans="1:7" x14ac:dyDescent="0.2">
      <c r="A23" t="s">
        <v>118</v>
      </c>
      <c r="B23" t="s">
        <v>127</v>
      </c>
      <c r="C23">
        <v>65</v>
      </c>
      <c r="D23">
        <v>75</v>
      </c>
      <c r="E23">
        <v>123</v>
      </c>
      <c r="F23">
        <v>1158</v>
      </c>
      <c r="G23">
        <v>1211</v>
      </c>
    </row>
    <row r="24" spans="1:7" x14ac:dyDescent="0.2">
      <c r="A24" t="s">
        <v>120</v>
      </c>
      <c r="B24" t="s">
        <v>161</v>
      </c>
      <c r="C24">
        <v>52</v>
      </c>
      <c r="D24">
        <v>29</v>
      </c>
      <c r="E24">
        <v>33</v>
      </c>
      <c r="F24">
        <v>621</v>
      </c>
      <c r="G24">
        <v>737</v>
      </c>
    </row>
    <row r="25" spans="1:7" x14ac:dyDescent="0.2">
      <c r="A25" t="s">
        <v>122</v>
      </c>
      <c r="B25" t="s">
        <v>99</v>
      </c>
      <c r="C25">
        <v>36</v>
      </c>
      <c r="D25">
        <v>32</v>
      </c>
      <c r="E25">
        <v>11</v>
      </c>
      <c r="F25">
        <v>229</v>
      </c>
      <c r="G25">
        <v>243</v>
      </c>
    </row>
    <row r="26" spans="1:7" x14ac:dyDescent="0.2">
      <c r="A26" t="s">
        <v>124</v>
      </c>
      <c r="B26" t="s">
        <v>101</v>
      </c>
      <c r="C26">
        <v>34</v>
      </c>
      <c r="D26">
        <v>34</v>
      </c>
      <c r="E26">
        <v>11</v>
      </c>
      <c r="F26">
        <v>279</v>
      </c>
      <c r="G26">
        <v>294</v>
      </c>
    </row>
    <row r="27" spans="1:7" x14ac:dyDescent="0.2">
      <c r="A27" t="s">
        <v>126</v>
      </c>
      <c r="B27" t="s">
        <v>173</v>
      </c>
      <c r="C27">
        <v>25</v>
      </c>
      <c r="D27">
        <v>0</v>
      </c>
      <c r="E27">
        <v>0</v>
      </c>
      <c r="F27">
        <v>29</v>
      </c>
      <c r="G27">
        <v>29</v>
      </c>
    </row>
    <row r="28" spans="1:7" x14ac:dyDescent="0.2">
      <c r="A28" t="s">
        <v>128</v>
      </c>
      <c r="B28" t="s">
        <v>97</v>
      </c>
      <c r="C28">
        <v>23</v>
      </c>
      <c r="D28">
        <v>25</v>
      </c>
      <c r="E28">
        <v>18</v>
      </c>
      <c r="F28">
        <v>273</v>
      </c>
      <c r="G28">
        <v>289</v>
      </c>
    </row>
    <row r="29" spans="1:7" x14ac:dyDescent="0.2">
      <c r="A29" t="s">
        <v>130</v>
      </c>
      <c r="B29" t="s">
        <v>174</v>
      </c>
      <c r="C29">
        <v>17</v>
      </c>
      <c r="D29">
        <v>12</v>
      </c>
      <c r="E29">
        <v>2</v>
      </c>
      <c r="F29">
        <v>147</v>
      </c>
      <c r="G29">
        <v>148</v>
      </c>
    </row>
    <row r="30" spans="1:7" x14ac:dyDescent="0.2">
      <c r="A30" t="s">
        <v>132</v>
      </c>
      <c r="B30" t="s">
        <v>175</v>
      </c>
      <c r="C30">
        <v>9</v>
      </c>
      <c r="D30">
        <v>0</v>
      </c>
      <c r="E30">
        <v>0</v>
      </c>
      <c r="F30">
        <v>9</v>
      </c>
      <c r="G30">
        <v>9</v>
      </c>
    </row>
    <row r="31" spans="1:7" x14ac:dyDescent="0.2">
      <c r="A31" t="s">
        <v>134</v>
      </c>
      <c r="B31" t="s">
        <v>155</v>
      </c>
      <c r="C31">
        <v>176</v>
      </c>
      <c r="D31">
        <v>186</v>
      </c>
      <c r="E31">
        <v>8</v>
      </c>
      <c r="F31">
        <v>887</v>
      </c>
      <c r="G31">
        <v>887</v>
      </c>
    </row>
    <row r="32" spans="1:7" x14ac:dyDescent="0.2">
      <c r="A32" s="18" t="s">
        <v>29</v>
      </c>
      <c r="B32" s="18" t="s">
        <v>156</v>
      </c>
      <c r="C32" s="18">
        <v>5774</v>
      </c>
      <c r="D32" s="18">
        <v>4899</v>
      </c>
      <c r="E32" s="18">
        <v>4087</v>
      </c>
      <c r="F32" s="18">
        <v>57333</v>
      </c>
      <c r="G32" s="18">
        <v>60988</v>
      </c>
    </row>
    <row r="33" spans="1:7" ht="22.5" customHeight="1" x14ac:dyDescent="0.2">
      <c r="A33" s="37" t="s">
        <v>56</v>
      </c>
      <c r="B33" s="37"/>
      <c r="C33" s="37"/>
      <c r="D33" s="37"/>
      <c r="E33" s="37"/>
      <c r="F33" s="37"/>
      <c r="G33" s="37"/>
    </row>
    <row r="34" spans="1:7" x14ac:dyDescent="0.2">
      <c r="A34" s="37" t="s">
        <v>57</v>
      </c>
      <c r="B34" s="37"/>
      <c r="C34" s="37"/>
      <c r="D34" s="37"/>
      <c r="E34" s="37"/>
      <c r="F34" s="37"/>
      <c r="G34" s="37"/>
    </row>
  </sheetData>
  <sheetProtection sheet="1"/>
  <mergeCells count="3">
    <mergeCell ref="B1:E1"/>
    <mergeCell ref="A33:G33"/>
    <mergeCell ref="A34:G34"/>
  </mergeCells>
  <hyperlinks>
    <hyperlink ref="A7" r:id="rId1" xr:uid="{00000000-0004-0000-0800-000000000000}"/>
  </hyperlinks>
  <pageMargins left="0.7" right="0.7" top="0.75" bottom="0.75" header="0.3" footer="0.3"/>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MITCHELL David</cp:lastModifiedBy>
  <cp:lastPrinted>2007-02-15T05:50:52Z</cp:lastPrinted>
  <dcterms:created xsi:type="dcterms:W3CDTF">2004-10-31T22:22:48Z</dcterms:created>
  <dcterms:modified xsi:type="dcterms:W3CDTF">2023-12-18T05:03:41Z</dcterms:modified>
</cp:coreProperties>
</file>